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edcbae601a4b1d/Documents/Adrian/"/>
    </mc:Choice>
  </mc:AlternateContent>
  <xr:revisionPtr revIDLastSave="216" documentId="8_{C5662C42-9C11-47CE-B20B-F7D9E43E14F7}" xr6:coauthVersionLast="47" xr6:coauthVersionMax="47" xr10:uidLastSave="{2221B6CE-FB38-4C4F-865D-F963D95969F8}"/>
  <bookViews>
    <workbookView xWindow="-110" yWindow="-110" windowWidth="19420" windowHeight="10300" tabRatio="809" xr2:uid="{7D86F0C3-8EDF-4730-B07F-39732C1FF3B6}"/>
  </bookViews>
  <sheets>
    <sheet name="Overall" sheetId="5" r:id="rId1"/>
    <sheet name="La Vuelta Femenina" sheetId="2" r:id="rId2"/>
    <sheet name="Giro d’Italia" sheetId="4" r:id="rId3"/>
    <sheet name="Giro d'Italia Women" sheetId="8" r:id="rId4"/>
    <sheet name="Tour de France" sheetId="9" r:id="rId5"/>
    <sheet name="Tour de France Femmes" sheetId="10" r:id="rId6"/>
    <sheet name="Tour of Britain Women" sheetId="7" r:id="rId7"/>
    <sheet name="Vuelta a España" sheetId="14" r:id="rId8"/>
    <sheet name="Tour of Britain Men" sheetId="15" r:id="rId9"/>
    <sheet name="Giro d'Italia Women (2)" sheetId="16" r:id="rId10"/>
    <sheet name="Sheet3" sheetId="12" state="hidden" r:id="rId11"/>
  </sheets>
  <definedNames>
    <definedName name="_xlnm._FilterDatabase" localSheetId="2" hidden="1">'Giro d’Italia'!$A$1:$B$8</definedName>
    <definedName name="_xlnm._FilterDatabase" localSheetId="9" hidden="1">'Giro d''Italia Women (2)'!$G$1:$H$94</definedName>
    <definedName name="_xlnm._FilterDatabase" localSheetId="10" hidden="1">Sheet3!$A$1:$B$90</definedName>
    <definedName name="_xlnm._FilterDatabase" localSheetId="4" hidden="1">'Tour de France'!$E$40:$E$166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5" l="1"/>
  <c r="H23" i="5"/>
  <c r="H22" i="5"/>
  <c r="H21" i="5"/>
  <c r="H20" i="5"/>
  <c r="H13" i="5"/>
  <c r="H12" i="5"/>
  <c r="E2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" i="10"/>
  <c r="H2" i="5"/>
  <c r="H5" i="5"/>
  <c r="H6" i="5"/>
  <c r="H4" i="5"/>
  <c r="H9" i="5"/>
  <c r="H10" i="5"/>
  <c r="H7" i="5"/>
  <c r="H8" i="5"/>
  <c r="H15" i="5"/>
  <c r="H14" i="5"/>
  <c r="H18" i="5"/>
  <c r="H11" i="5"/>
  <c r="H19" i="5"/>
  <c r="H17" i="5"/>
  <c r="H16" i="5"/>
  <c r="H3" i="5"/>
  <c r="G23" i="5"/>
  <c r="D22" i="5"/>
  <c r="E22" i="5"/>
  <c r="F22" i="5"/>
  <c r="G22" i="5"/>
  <c r="D20" i="5"/>
  <c r="E20" i="5"/>
  <c r="F20" i="5"/>
  <c r="G20" i="5"/>
  <c r="E2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1" i="9"/>
  <c r="G2" i="5"/>
  <c r="G5" i="5"/>
  <c r="G8" i="5"/>
  <c r="G7" i="5"/>
  <c r="G6" i="5"/>
  <c r="G4" i="5"/>
  <c r="G12" i="5"/>
  <c r="G9" i="5"/>
  <c r="G15" i="5"/>
  <c r="G14" i="5"/>
  <c r="G17" i="5"/>
  <c r="G10" i="5"/>
  <c r="G13" i="5"/>
  <c r="G16" i="5"/>
  <c r="G18" i="5"/>
  <c r="G11" i="5"/>
  <c r="G21" i="5"/>
  <c r="G19" i="5"/>
  <c r="G3" i="5"/>
  <c r="F24" i="5"/>
  <c r="F23" i="5"/>
  <c r="F21" i="5"/>
  <c r="F11" i="5"/>
  <c r="F18" i="5"/>
  <c r="F10" i="5"/>
  <c r="F15" i="5"/>
  <c r="F6" i="5"/>
  <c r="F5" i="5"/>
  <c r="F3" i="5"/>
  <c r="F8" i="5"/>
  <c r="F7" i="5"/>
  <c r="F12" i="5"/>
  <c r="F4" i="5"/>
  <c r="F17" i="5"/>
  <c r="F9" i="5"/>
  <c r="F16" i="5"/>
  <c r="F14" i="5"/>
  <c r="F13" i="5"/>
  <c r="F19" i="5"/>
  <c r="F2" i="5"/>
  <c r="G16" i="16"/>
  <c r="G22" i="16" s="1"/>
  <c r="G28" i="16" s="1"/>
  <c r="G34" i="16" s="1"/>
  <c r="G40" i="16" s="1"/>
  <c r="G46" i="16" s="1"/>
  <c r="G52" i="16" s="1"/>
  <c r="G58" i="16" s="1"/>
  <c r="G64" i="16" s="1"/>
  <c r="G70" i="16" s="1"/>
  <c r="G76" i="16" s="1"/>
  <c r="G82" i="16" s="1"/>
  <c r="G88" i="16" s="1"/>
  <c r="G15" i="16"/>
  <c r="G21" i="16" s="1"/>
  <c r="G27" i="16" s="1"/>
  <c r="G33" i="16" s="1"/>
  <c r="G39" i="16" s="1"/>
  <c r="G45" i="16" s="1"/>
  <c r="G51" i="16" s="1"/>
  <c r="G57" i="16" s="1"/>
  <c r="G63" i="16" s="1"/>
  <c r="G69" i="16" s="1"/>
  <c r="G75" i="16" s="1"/>
  <c r="G81" i="16" s="1"/>
  <c r="G87" i="16" s="1"/>
  <c r="G14" i="16"/>
  <c r="G20" i="16" s="1"/>
  <c r="G26" i="16" s="1"/>
  <c r="G32" i="16" s="1"/>
  <c r="G38" i="16" s="1"/>
  <c r="G44" i="16" s="1"/>
  <c r="G50" i="16" s="1"/>
  <c r="G56" i="16" s="1"/>
  <c r="G62" i="16" s="1"/>
  <c r="G68" i="16" s="1"/>
  <c r="G74" i="16" s="1"/>
  <c r="G80" i="16" s="1"/>
  <c r="G86" i="16" s="1"/>
  <c r="G13" i="16"/>
  <c r="G19" i="16" s="1"/>
  <c r="G25" i="16" s="1"/>
  <c r="G31" i="16" s="1"/>
  <c r="G37" i="16" s="1"/>
  <c r="G43" i="16" s="1"/>
  <c r="G49" i="16" s="1"/>
  <c r="G55" i="16" s="1"/>
  <c r="G61" i="16" s="1"/>
  <c r="G67" i="16" s="1"/>
  <c r="G73" i="16" s="1"/>
  <c r="G79" i="16" s="1"/>
  <c r="G85" i="16" s="1"/>
  <c r="G12" i="16"/>
  <c r="G18" i="16" s="1"/>
  <c r="G24" i="16" s="1"/>
  <c r="G30" i="16" s="1"/>
  <c r="G36" i="16" s="1"/>
  <c r="G42" i="16" s="1"/>
  <c r="G48" i="16" s="1"/>
  <c r="G54" i="16" s="1"/>
  <c r="G60" i="16" s="1"/>
  <c r="G66" i="16" s="1"/>
  <c r="G72" i="16" s="1"/>
  <c r="G78" i="16" s="1"/>
  <c r="G84" i="16" s="1"/>
  <c r="G11" i="16"/>
  <c r="G17" i="16" s="1"/>
  <c r="G23" i="16" s="1"/>
  <c r="G29" i="16" s="1"/>
  <c r="G35" i="16" s="1"/>
  <c r="G41" i="16" s="1"/>
  <c r="G47" i="16" s="1"/>
  <c r="G53" i="16" s="1"/>
  <c r="G59" i="16" s="1"/>
  <c r="G65" i="16" s="1"/>
  <c r="G71" i="16" s="1"/>
  <c r="G77" i="16" s="1"/>
  <c r="G83" i="16" s="1"/>
  <c r="D13" i="5"/>
  <c r="E24" i="5"/>
  <c r="E23" i="5"/>
  <c r="D10" i="5"/>
  <c r="D17" i="5"/>
  <c r="D11" i="5"/>
  <c r="D21" i="5"/>
  <c r="D2" i="5"/>
  <c r="E16" i="5"/>
  <c r="E7" i="5"/>
  <c r="E4" i="5"/>
  <c r="E15" i="5"/>
  <c r="E12" i="5"/>
  <c r="E5" i="5"/>
  <c r="E6" i="5"/>
  <c r="E14" i="5"/>
  <c r="E9" i="5"/>
  <c r="E18" i="5"/>
  <c r="E8" i="5"/>
  <c r="E19" i="5"/>
  <c r="E2" i="5"/>
  <c r="E10" i="5"/>
  <c r="E17" i="5"/>
  <c r="E11" i="5"/>
  <c r="E21" i="5"/>
  <c r="E13" i="5"/>
  <c r="E3" i="5"/>
  <c r="D16" i="5"/>
  <c r="D7" i="5"/>
  <c r="D23" i="5"/>
  <c r="D4" i="5"/>
  <c r="D15" i="5"/>
  <c r="D12" i="5"/>
  <c r="D5" i="5"/>
  <c r="D6" i="5"/>
  <c r="D14" i="5"/>
  <c r="D9" i="5"/>
  <c r="D18" i="5"/>
  <c r="D8" i="5"/>
  <c r="D24" i="5"/>
  <c r="D19" i="5"/>
  <c r="D3" i="5"/>
  <c r="A8" i="12"/>
  <c r="A14" i="12" s="1"/>
  <c r="A20" i="12" s="1"/>
  <c r="A26" i="12" s="1"/>
  <c r="A32" i="12" s="1"/>
  <c r="A38" i="12" s="1"/>
  <c r="A44" i="12" s="1"/>
  <c r="A50" i="12" s="1"/>
  <c r="A56" i="12" s="1"/>
  <c r="A62" i="12" s="1"/>
  <c r="A68" i="12" s="1"/>
  <c r="A74" i="12" s="1"/>
  <c r="A80" i="12" s="1"/>
  <c r="A86" i="12" s="1"/>
  <c r="A9" i="12"/>
  <c r="A10" i="12"/>
  <c r="A11" i="12"/>
  <c r="A17" i="12" s="1"/>
  <c r="A23" i="12" s="1"/>
  <c r="A29" i="12" s="1"/>
  <c r="A35" i="12" s="1"/>
  <c r="A41" i="12" s="1"/>
  <c r="A47" i="12" s="1"/>
  <c r="A53" i="12" s="1"/>
  <c r="A59" i="12" s="1"/>
  <c r="A65" i="12" s="1"/>
  <c r="A71" i="12" s="1"/>
  <c r="A77" i="12" s="1"/>
  <c r="A83" i="12" s="1"/>
  <c r="A89" i="12" s="1"/>
  <c r="A12" i="12"/>
  <c r="A18" i="12" s="1"/>
  <c r="A24" i="12" s="1"/>
  <c r="A30" i="12" s="1"/>
  <c r="A36" i="12" s="1"/>
  <c r="A42" i="12" s="1"/>
  <c r="A48" i="12" s="1"/>
  <c r="A54" i="12" s="1"/>
  <c r="A60" i="12" s="1"/>
  <c r="A66" i="12" s="1"/>
  <c r="A72" i="12" s="1"/>
  <c r="A78" i="12" s="1"/>
  <c r="A84" i="12" s="1"/>
  <c r="A90" i="12" s="1"/>
  <c r="A13" i="12"/>
  <c r="A19" i="12" s="1"/>
  <c r="A25" i="12" s="1"/>
  <c r="A31" i="12" s="1"/>
  <c r="A37" i="12" s="1"/>
  <c r="A43" i="12" s="1"/>
  <c r="A49" i="12" s="1"/>
  <c r="A55" i="12" s="1"/>
  <c r="A61" i="12" s="1"/>
  <c r="A67" i="12" s="1"/>
  <c r="A73" i="12" s="1"/>
  <c r="A79" i="12" s="1"/>
  <c r="A85" i="12" s="1"/>
  <c r="A15" i="12"/>
  <c r="A21" i="12" s="1"/>
  <c r="A27" i="12" s="1"/>
  <c r="A33" i="12" s="1"/>
  <c r="A39" i="12" s="1"/>
  <c r="A45" i="12" s="1"/>
  <c r="A51" i="12" s="1"/>
  <c r="A57" i="12" s="1"/>
  <c r="A63" i="12" s="1"/>
  <c r="A69" i="12" s="1"/>
  <c r="A75" i="12" s="1"/>
  <c r="A81" i="12" s="1"/>
  <c r="A87" i="12" s="1"/>
  <c r="A16" i="12"/>
  <c r="A22" i="12" s="1"/>
  <c r="A28" i="12" s="1"/>
  <c r="A34" i="12" s="1"/>
  <c r="A40" i="12" s="1"/>
  <c r="A46" i="12" s="1"/>
  <c r="A52" i="12" s="1"/>
  <c r="A58" i="12" s="1"/>
  <c r="A64" i="12" s="1"/>
  <c r="A70" i="12" s="1"/>
  <c r="A76" i="12" s="1"/>
  <c r="A82" i="12" s="1"/>
  <c r="A88" i="12" s="1"/>
  <c r="A7" i="12"/>
  <c r="C24" i="5" l="1"/>
  <c r="C22" i="5"/>
  <c r="C20" i="5"/>
  <c r="C19" i="5"/>
  <c r="C16" i="5" l="1"/>
  <c r="C15" i="5"/>
  <c r="C8" i="5"/>
  <c r="C12" i="5"/>
  <c r="C3" i="5"/>
  <c r="C6" i="5"/>
  <c r="C14" i="5"/>
  <c r="C5" i="5"/>
  <c r="C4" i="5"/>
  <c r="C18" i="5"/>
  <c r="C9" i="5"/>
  <c r="C23" i="5"/>
  <c r="C7" i="5"/>
  <c r="C17" i="5"/>
  <c r="C2" i="5"/>
  <c r="C10" i="5"/>
  <c r="C13" i="5"/>
  <c r="C11" i="5"/>
  <c r="C21" i="5"/>
</calcChain>
</file>

<file path=xl/sharedStrings.xml><?xml version="1.0" encoding="utf-8"?>
<sst xmlns="http://schemas.openxmlformats.org/spreadsheetml/2006/main" count="305" uniqueCount="108">
  <si>
    <t>Louis Killworth</t>
  </si>
  <si>
    <t>Jenufa</t>
  </si>
  <si>
    <t>Judith Rout</t>
  </si>
  <si>
    <t>Simon</t>
  </si>
  <si>
    <t>Sophie Ward</t>
  </si>
  <si>
    <t>Debbie Ward</t>
  </si>
  <si>
    <t>Killa</t>
  </si>
  <si>
    <t>Jamie kershaw</t>
  </si>
  <si>
    <t>Carl Dyson</t>
  </si>
  <si>
    <t>La Vuelta Femenina</t>
  </si>
  <si>
    <t>NikK</t>
  </si>
  <si>
    <t>Giro d’Italia</t>
  </si>
  <si>
    <t>Huw Wilson</t>
  </si>
  <si>
    <t>Sir Bob Brailsford</t>
  </si>
  <si>
    <t>Jamie Kershaw</t>
  </si>
  <si>
    <t>SIMON</t>
  </si>
  <si>
    <t>Deano</t>
  </si>
  <si>
    <t>Aubrey and Chris</t>
  </si>
  <si>
    <t>Jax</t>
  </si>
  <si>
    <t>Tour of Britain Women</t>
  </si>
  <si>
    <t>Giro d’Italia Women</t>
  </si>
  <si>
    <t>Tour de France</t>
  </si>
  <si>
    <t>Tour de France Femmes</t>
  </si>
  <si>
    <t>Vuelta a España</t>
  </si>
  <si>
    <t>Tour of Britain Men</t>
  </si>
  <si>
    <t>Total</t>
  </si>
  <si>
    <t>No team entered - assigned 90% of the lowest score in the league</t>
  </si>
  <si>
    <t>The raiders</t>
  </si>
  <si>
    <t>V and A</t>
  </si>
  <si>
    <t>Honeymonsters</t>
  </si>
  <si>
    <t>Tadej was a good day</t>
  </si>
  <si>
    <t>David Wilson</t>
  </si>
  <si>
    <t>CRT ARKLE</t>
  </si>
  <si>
    <t>Team Moomins</t>
  </si>
  <si>
    <t>Team Durniniho</t>
  </si>
  <si>
    <t>You try doing it on youth gears!</t>
  </si>
  <si>
    <t>Jammy dodger</t>
  </si>
  <si>
    <t>Poggy not Roggy</t>
  </si>
  <si>
    <t>Vos is boss</t>
  </si>
  <si>
    <t>JJ Durniniho</t>
  </si>
  <si>
    <t>VandA</t>
  </si>
  <si>
    <t>Ble mae Zoe Bäckstedt</t>
  </si>
  <si>
    <t>Killa’s Team</t>
  </si>
  <si>
    <t>Demi Vollering`s Doggy Backpack Fanclub</t>
  </si>
  <si>
    <t>Gigante effort</t>
  </si>
  <si>
    <t>No longo last</t>
  </si>
  <si>
    <t>Van de victory</t>
  </si>
  <si>
    <t>Better than the men’s</t>
  </si>
  <si>
    <t>The strong women</t>
  </si>
  <si>
    <t>You try doing it on your gears!</t>
  </si>
  <si>
    <t>Las Ketchup</t>
  </si>
  <si>
    <t>The Sugar Puffs</t>
  </si>
  <si>
    <t>Honeymonster</t>
  </si>
  <si>
    <t>Jammy Dodgers</t>
  </si>
  <si>
    <t>Willycrashit</t>
  </si>
  <si>
    <t>Will Wise</t>
  </si>
  <si>
    <t>Tourmented</t>
  </si>
  <si>
    <t>Rapido CC</t>
  </si>
  <si>
    <t>Rider Lottery</t>
  </si>
  <si>
    <t>Sophie</t>
  </si>
  <si>
    <t>Debs Domestiques</t>
  </si>
  <si>
    <t>Didn`t realise this was on!</t>
  </si>
  <si>
    <t>Rouleur Society</t>
  </si>
  <si>
    <t>Jar</t>
  </si>
  <si>
    <t>El Diablos</t>
  </si>
  <si>
    <t>Pog of War</t>
  </si>
  <si>
    <t>Ganna win</t>
  </si>
  <si>
    <t>Bicicletta e Birra</t>
  </si>
  <si>
    <t>Pizza the action</t>
  </si>
  <si>
    <t>Taking the long way round</t>
  </si>
  <si>
    <t>Fred is my Mr Wright</t>
  </si>
  <si>
    <t>Doug Di Bianchi</t>
  </si>
  <si>
    <t>Jeremy Vine-gaard</t>
  </si>
  <si>
    <t>Go go go</t>
  </si>
  <si>
    <t>Claire</t>
  </si>
  <si>
    <t>Doncha Wish Your GF was hot like mine!</t>
  </si>
  <si>
    <t>Don Hector</t>
  </si>
  <si>
    <t>Make it hirt</t>
  </si>
  <si>
    <t>Azzurri ed Arancini</t>
  </si>
  <si>
    <t>Prego!</t>
  </si>
  <si>
    <t>Spoke to soon</t>
  </si>
  <si>
    <t>granda than you</t>
  </si>
  <si>
    <t>Demi Vollering`s Doggy Backpack</t>
  </si>
  <si>
    <t>Chris Elmer</t>
  </si>
  <si>
    <t>Good Wiebes only</t>
  </si>
  <si>
    <t>Not too chabbey</t>
  </si>
  <si>
    <t>Huw wilson</t>
  </si>
  <si>
    <t>Beat the Broom Wagon</t>
  </si>
  <si>
    <t>Grober</t>
  </si>
  <si>
    <t>Velos et biere</t>
  </si>
  <si>
    <t>Baguette BreaK Away</t>
  </si>
  <si>
    <t>Claire Moore</t>
  </si>
  <si>
    <t>Don't Cha Wish Your GF Was Hot Like Mine</t>
  </si>
  <si>
    <t>Carl dyson</t>
  </si>
  <si>
    <t>MS Team</t>
  </si>
  <si>
    <t>Maciej Suchocki</t>
  </si>
  <si>
    <t>Froome`s retirement party</t>
  </si>
  <si>
    <t>Sophie’s team</t>
  </si>
  <si>
    <t>Raiders</t>
  </si>
  <si>
    <t>I piccolini italiani indomitabile</t>
  </si>
  <si>
    <t>You Try Doing IT on Youth Gears!</t>
  </si>
  <si>
    <t>34 credits in this cost of living crisis</t>
  </si>
  <si>
    <t>Van der winning</t>
  </si>
  <si>
    <t>Doncha Wish Your GF was hot like mine</t>
  </si>
  <si>
    <t>Backstedt boys</t>
  </si>
  <si>
    <t>Prego</t>
  </si>
  <si>
    <t>Got to do better than my men`s team</t>
  </si>
  <si>
    <t>Velos et Biere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</si>
</sst>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8DCD-6A04-4A88-BAA9-20ECD0A90098}">
  <dimension ref="A1:K25"/>
  <sheetViews>
    <sheetView showGridLines="0" tabSelected="1" zoomScale="90" zoomScaleNormal="9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4.5" x14ac:dyDescent="0.35"/>
  <cols>
    <col min="2" max="2" width="17.26953125" style="4" bestFit="1" customWidth="1"/>
    <col min="3" max="11" width="9.6328125" customWidth="1"/>
  </cols>
  <sheetData>
    <row r="1" spans="1:11" ht="43.5" x14ac:dyDescent="0.35">
      <c r="C1" s="2" t="s">
        <v>25</v>
      </c>
      <c r="D1" s="3" t="s">
        <v>9</v>
      </c>
      <c r="E1" s="3" t="s">
        <v>11</v>
      </c>
      <c r="F1" s="3" t="s">
        <v>20</v>
      </c>
      <c r="G1" s="3" t="s">
        <v>21</v>
      </c>
      <c r="H1" s="3" t="s">
        <v>22</v>
      </c>
      <c r="I1" s="3" t="s">
        <v>19</v>
      </c>
      <c r="J1" s="3" t="s">
        <v>23</v>
      </c>
      <c r="K1" s="3" t="s">
        <v>24</v>
      </c>
    </row>
    <row r="2" spans="1:11" x14ac:dyDescent="0.35">
      <c r="A2">
        <v>1</v>
      </c>
      <c r="B2" s="4" t="s">
        <v>18</v>
      </c>
      <c r="C2">
        <f>SUM(D2:K2)</f>
        <v>28849</v>
      </c>
      <c r="D2" s="1">
        <f>ROUND('La Vuelta Femenina'!$E$17*0.9,0)</f>
        <v>1020</v>
      </c>
      <c r="E2">
        <f>_xlfn.XLOOKUP(B2,'Giro d’Italia'!B:B,'Giro d’Italia'!D:D)</f>
        <v>10689</v>
      </c>
      <c r="F2">
        <f>_xlfn.XLOOKUP(B2,'Giro d''Italia Women'!B:B,'Giro d''Italia Women'!D:D)</f>
        <v>3049</v>
      </c>
      <c r="G2">
        <f>_xlfn.XLOOKUP(B2,'Tour de France'!B:B,'Tour de France'!D:D)</f>
        <v>10922</v>
      </c>
      <c r="H2">
        <f>_xlfn.XLOOKUP(B2,'Tour de France Femmes'!B:B,'Tour de France Femmes'!D:D)</f>
        <v>3169</v>
      </c>
    </row>
    <row r="3" spans="1:11" x14ac:dyDescent="0.35">
      <c r="A3">
        <v>2</v>
      </c>
      <c r="B3" s="4" t="s">
        <v>6</v>
      </c>
      <c r="C3">
        <f>SUM(D3:K3)</f>
        <v>27946</v>
      </c>
      <c r="D3">
        <f>_xlfn.XLOOKUP(B3,'La Vuelta Femenina'!B:B,'La Vuelta Femenina'!E:E)</f>
        <v>2926</v>
      </c>
      <c r="E3">
        <f>_xlfn.XLOOKUP(B3,'Giro d’Italia'!B:B,'Giro d’Italia'!D:D)</f>
        <v>8173</v>
      </c>
      <c r="F3">
        <f>_xlfn.XLOOKUP(B3,'Giro d''Italia Women'!B:B,'Giro d''Italia Women'!D:D)</f>
        <v>3978</v>
      </c>
      <c r="G3">
        <f>_xlfn.XLOOKUP(B3,'Tour de France'!B:B,'Tour de France'!D:D)</f>
        <v>11224</v>
      </c>
      <c r="H3">
        <f>_xlfn.XLOOKUP(B3,'Tour de France Femmes'!B:B,'Tour de France Femmes'!D:D)</f>
        <v>1645</v>
      </c>
    </row>
    <row r="4" spans="1:11" x14ac:dyDescent="0.35">
      <c r="A4">
        <v>3</v>
      </c>
      <c r="B4" s="4" t="s">
        <v>3</v>
      </c>
      <c r="C4">
        <f>SUM(D4:K4)</f>
        <v>26307</v>
      </c>
      <c r="D4">
        <f>_xlfn.XLOOKUP(B4,'La Vuelta Femenina'!B:B,'La Vuelta Femenina'!E:E)</f>
        <v>2779</v>
      </c>
      <c r="E4">
        <f>_xlfn.XLOOKUP(B4,'Giro d’Italia'!B:B,'Giro d’Italia'!D:D)</f>
        <v>5960</v>
      </c>
      <c r="F4">
        <f>_xlfn.XLOOKUP(B4,'Giro d''Italia Women'!B:B,'Giro d''Italia Women'!D:D)</f>
        <v>3032</v>
      </c>
      <c r="G4">
        <f>_xlfn.XLOOKUP(B4,'Tour de France'!B:B,'Tour de France'!D:D)</f>
        <v>10987</v>
      </c>
      <c r="H4">
        <f>_xlfn.XLOOKUP(B4,'Tour de France Femmes'!B:B,'Tour de France Femmes'!D:D)</f>
        <v>3549</v>
      </c>
    </row>
    <row r="5" spans="1:11" x14ac:dyDescent="0.35">
      <c r="A5">
        <v>4</v>
      </c>
      <c r="B5" s="4" t="s">
        <v>59</v>
      </c>
      <c r="C5">
        <f>SUM(D5:K5)</f>
        <v>26201</v>
      </c>
      <c r="D5">
        <f>_xlfn.XLOOKUP(B5,'La Vuelta Femenina'!B:B,'La Vuelta Femenina'!E:E)</f>
        <v>2279</v>
      </c>
      <c r="E5">
        <f>_xlfn.XLOOKUP(B5,'Giro d’Italia'!B:B,'Giro d’Italia'!D:D)</f>
        <v>8982</v>
      </c>
      <c r="F5">
        <f>_xlfn.XLOOKUP(B5,'Giro d''Italia Women'!B:B,'Giro d''Italia Women'!D:D)</f>
        <v>3078</v>
      </c>
      <c r="G5">
        <f>_xlfn.XLOOKUP(B5,'Tour de France'!B:B,'Tour de France'!D:D)</f>
        <v>9021</v>
      </c>
      <c r="H5">
        <f>_xlfn.XLOOKUP(B5,'Tour de France Femmes'!B:B,'Tour de France Femmes'!D:D)</f>
        <v>2841</v>
      </c>
    </row>
    <row r="6" spans="1:11" x14ac:dyDescent="0.35">
      <c r="A6">
        <v>5</v>
      </c>
      <c r="B6" s="4" t="s">
        <v>39</v>
      </c>
      <c r="C6">
        <f>SUM(D6:K6)</f>
        <v>25134</v>
      </c>
      <c r="D6">
        <f>_xlfn.XLOOKUP(B6,'La Vuelta Femenina'!B:B,'La Vuelta Femenina'!E:E)</f>
        <v>2258</v>
      </c>
      <c r="E6">
        <f>_xlfn.XLOOKUP(B6,'Giro d’Italia'!B:B,'Giro d’Italia'!D:D)</f>
        <v>8046</v>
      </c>
      <c r="F6" s="1">
        <f>ROUND('Giro d''Italia Women'!$D$14*0.9,0)</f>
        <v>1792</v>
      </c>
      <c r="G6">
        <f>_xlfn.XLOOKUP(B6,'Tour de France'!B:B,'Tour de France'!D:D)</f>
        <v>10860</v>
      </c>
      <c r="H6">
        <f>_xlfn.XLOOKUP(B6,'Tour de France Femmes'!B:B,'Tour de France Femmes'!D:D)</f>
        <v>2178</v>
      </c>
    </row>
    <row r="7" spans="1:11" x14ac:dyDescent="0.35">
      <c r="A7">
        <v>6</v>
      </c>
      <c r="B7" s="4" t="s">
        <v>7</v>
      </c>
      <c r="C7">
        <f>SUM(D7:K7)</f>
        <v>24463</v>
      </c>
      <c r="D7">
        <f>_xlfn.XLOOKUP(B7,'La Vuelta Femenina'!B:B,'La Vuelta Femenina'!E:E)</f>
        <v>2819</v>
      </c>
      <c r="E7">
        <f>_xlfn.XLOOKUP(B7,'Giro d’Italia'!B:B,'Giro d’Italia'!D:D)</f>
        <v>6969</v>
      </c>
      <c r="F7">
        <f>_xlfn.XLOOKUP(B7,'Giro d''Italia Women'!B:B,'Giro d''Italia Women'!D:D)</f>
        <v>2859</v>
      </c>
      <c r="G7">
        <f>_xlfn.XLOOKUP(B7,'Tour de France'!B:B,'Tour de France'!D:D)</f>
        <v>8261</v>
      </c>
      <c r="H7">
        <f>_xlfn.XLOOKUP(B7,'Tour de France Femmes'!B:B,'Tour de France Femmes'!D:D)</f>
        <v>3555</v>
      </c>
    </row>
    <row r="8" spans="1:11" x14ac:dyDescent="0.35">
      <c r="A8">
        <v>7</v>
      </c>
      <c r="B8" s="4" t="s">
        <v>0</v>
      </c>
      <c r="C8">
        <f>SUM(D8:K8)</f>
        <v>24409</v>
      </c>
      <c r="D8">
        <f>_xlfn.XLOOKUP(B8,'La Vuelta Femenina'!B:B,'La Vuelta Femenina'!E:E)</f>
        <v>1863</v>
      </c>
      <c r="E8">
        <f>_xlfn.XLOOKUP(B8,'Giro d’Italia'!B:B,'Giro d’Italia'!D:D)</f>
        <v>8611</v>
      </c>
      <c r="F8">
        <f>_xlfn.XLOOKUP(B8,'Giro d''Italia Women'!B:B,'Giro d''Italia Women'!D:D)</f>
        <v>2412</v>
      </c>
      <c r="G8">
        <f>_xlfn.XLOOKUP(B8,'Tour de France'!B:B,'Tour de France'!D:D)</f>
        <v>7797</v>
      </c>
      <c r="H8">
        <f>_xlfn.XLOOKUP(B8,'Tour de France Femmes'!B:B,'Tour de France Femmes'!D:D)</f>
        <v>3726</v>
      </c>
    </row>
    <row r="9" spans="1:11" x14ac:dyDescent="0.35">
      <c r="A9">
        <v>8</v>
      </c>
      <c r="B9" s="4" t="s">
        <v>5</v>
      </c>
      <c r="C9">
        <f>SUM(D9:K9)</f>
        <v>24282</v>
      </c>
      <c r="D9">
        <f>_xlfn.XLOOKUP(B9,'La Vuelta Femenina'!B:B,'La Vuelta Femenina'!E:E)</f>
        <v>2007</v>
      </c>
      <c r="E9">
        <f>_xlfn.XLOOKUP(B9,'Giro d’Italia'!B:B,'Giro d’Italia'!D:D)</f>
        <v>6591</v>
      </c>
      <c r="F9">
        <f>_xlfn.XLOOKUP(B9,'Giro d''Italia Women'!B:B,'Giro d''Italia Women'!D:D)</f>
        <v>2991</v>
      </c>
      <c r="G9">
        <f>_xlfn.XLOOKUP(B9,'Tour de France'!B:B,'Tour de France'!D:D)</f>
        <v>9764</v>
      </c>
      <c r="H9">
        <f>_xlfn.XLOOKUP(B9,'Tour de France Femmes'!B:B,'Tour de France Femmes'!D:D)</f>
        <v>2929</v>
      </c>
    </row>
    <row r="10" spans="1:11" x14ac:dyDescent="0.35">
      <c r="A10">
        <v>9</v>
      </c>
      <c r="B10" s="4" t="s">
        <v>76</v>
      </c>
      <c r="C10">
        <f>SUM(D10:K10)</f>
        <v>24080</v>
      </c>
      <c r="D10" s="1">
        <f>ROUND('La Vuelta Femenina'!$E$17*0.9,0)</f>
        <v>1020</v>
      </c>
      <c r="E10">
        <f>_xlfn.XLOOKUP(B10,'Giro d’Italia'!B:B,'Giro d’Italia'!D:D)</f>
        <v>7848</v>
      </c>
      <c r="F10" s="1">
        <f>ROUND('Giro d''Italia Women'!$D$14*0.9,0)</f>
        <v>1792</v>
      </c>
      <c r="G10">
        <f>_xlfn.XLOOKUP(B10,'Tour de France'!B:B,'Tour de France'!D:D)</f>
        <v>10612</v>
      </c>
      <c r="H10">
        <f>_xlfn.XLOOKUP(B10,'Tour de France Femmes'!B:B,'Tour de France Femmes'!D:D)</f>
        <v>2808</v>
      </c>
    </row>
    <row r="11" spans="1:11" x14ac:dyDescent="0.35">
      <c r="A11">
        <v>10</v>
      </c>
      <c r="B11" s="4" t="s">
        <v>70</v>
      </c>
      <c r="C11">
        <f>SUM(D11:K11)</f>
        <v>23348</v>
      </c>
      <c r="D11" s="1">
        <f>ROUND('La Vuelta Femenina'!$E$17*0.9,0)</f>
        <v>1020</v>
      </c>
      <c r="E11">
        <f>_xlfn.XLOOKUP(B11,'Giro d’Italia'!B:B,'Giro d’Italia'!D:D)</f>
        <v>7119</v>
      </c>
      <c r="F11" s="1">
        <f>ROUND('Giro d''Italia Women'!$D$14*0.9,0)</f>
        <v>1792</v>
      </c>
      <c r="G11">
        <f>_xlfn.XLOOKUP(B11,'Tour de France'!B:B,'Tour de France'!D:D)</f>
        <v>9164</v>
      </c>
      <c r="H11">
        <f>_xlfn.XLOOKUP(B11,'Tour de France Femmes'!B:B,'Tour de France Femmes'!D:D)</f>
        <v>4253</v>
      </c>
    </row>
    <row r="12" spans="1:11" x14ac:dyDescent="0.35">
      <c r="A12">
        <v>11</v>
      </c>
      <c r="B12" s="4" t="s">
        <v>13</v>
      </c>
      <c r="C12">
        <f>SUM(D12:K12)</f>
        <v>23053</v>
      </c>
      <c r="D12">
        <f>_xlfn.XLOOKUP(B12,'La Vuelta Femenina'!B:B,'La Vuelta Femenina'!E:E)</f>
        <v>2299</v>
      </c>
      <c r="E12">
        <f>_xlfn.XLOOKUP(B12,'Giro d’Italia'!B:B,'Giro d’Italia'!D:D)</f>
        <v>7337</v>
      </c>
      <c r="F12">
        <f>_xlfn.XLOOKUP(B12,'Giro d''Italia Women'!B:B,'Giro d''Italia Women'!D:D)</f>
        <v>1991</v>
      </c>
      <c r="G12">
        <f>_xlfn.XLOOKUP(B12,'Tour de France'!B:B,'Tour de France'!D:D)</f>
        <v>9945</v>
      </c>
      <c r="H12" s="1">
        <f>ROUND('Tour de France Femmes'!$D$16*0.9,0)</f>
        <v>1481</v>
      </c>
    </row>
    <row r="13" spans="1:11" x14ac:dyDescent="0.35">
      <c r="A13">
        <v>12</v>
      </c>
      <c r="B13" s="4" t="s">
        <v>74</v>
      </c>
      <c r="C13">
        <f>SUM(D13:K13)</f>
        <v>23029</v>
      </c>
      <c r="D13">
        <f>_xlfn.XLOOKUP(B13,'La Vuelta Femenina'!B:B,'La Vuelta Femenina'!E:E)</f>
        <v>1417</v>
      </c>
      <c r="E13">
        <f>_xlfn.XLOOKUP(B13,'Giro d’Italia'!B:B,'Giro d’Italia'!D:D)</f>
        <v>5628</v>
      </c>
      <c r="F13">
        <f>_xlfn.XLOOKUP(B13,'Giro d''Italia Women'!B:B,'Giro d''Italia Women'!D:D)</f>
        <v>3447</v>
      </c>
      <c r="G13">
        <f>_xlfn.XLOOKUP(B13,'Tour de France'!B:B,'Tour de France'!D:D)</f>
        <v>11056</v>
      </c>
      <c r="H13" s="1">
        <f>ROUND('Tour de France Femmes'!$D$16*0.9,0)</f>
        <v>1481</v>
      </c>
    </row>
    <row r="14" spans="1:11" x14ac:dyDescent="0.35">
      <c r="A14">
        <v>13</v>
      </c>
      <c r="B14" s="4" t="s">
        <v>28</v>
      </c>
      <c r="C14">
        <f>SUM(D14:K14)</f>
        <v>22776</v>
      </c>
      <c r="D14">
        <f>_xlfn.XLOOKUP(B14,'La Vuelta Femenina'!B:B,'La Vuelta Femenina'!E:E)</f>
        <v>2123</v>
      </c>
      <c r="E14">
        <f>_xlfn.XLOOKUP(B14,'Giro d’Italia'!B:B,'Giro d’Italia'!D:D)</f>
        <v>5278</v>
      </c>
      <c r="F14">
        <f>_xlfn.XLOOKUP(B14,'Giro d''Italia Women'!B:B,'Giro d''Italia Women'!D:D)</f>
        <v>3754</v>
      </c>
      <c r="G14">
        <f>_xlfn.XLOOKUP(B14,'Tour de France'!B:B,'Tour de France'!D:D)</f>
        <v>8548</v>
      </c>
      <c r="H14">
        <f>_xlfn.XLOOKUP(B14,'Tour de France Femmes'!B:B,'Tour de France Femmes'!D:D)</f>
        <v>3073</v>
      </c>
    </row>
    <row r="15" spans="1:11" x14ac:dyDescent="0.35">
      <c r="A15">
        <v>14</v>
      </c>
      <c r="B15" s="4" t="s">
        <v>17</v>
      </c>
      <c r="C15">
        <f>SUM(D15:K15)</f>
        <v>22452</v>
      </c>
      <c r="D15">
        <f>_xlfn.XLOOKUP(B15,'La Vuelta Femenina'!B:B,'La Vuelta Femenina'!E:E)</f>
        <v>2507</v>
      </c>
      <c r="E15">
        <f>_xlfn.XLOOKUP(B15,'Giro d’Italia'!B:B,'Giro d’Italia'!D:D)</f>
        <v>7048</v>
      </c>
      <c r="F15" s="1">
        <f>ROUND('Giro d''Italia Women'!$D$14*0.9,0)</f>
        <v>1792</v>
      </c>
      <c r="G15">
        <f>_xlfn.XLOOKUP(B15,'Tour de France'!B:B,'Tour de France'!D:D)</f>
        <v>8466</v>
      </c>
      <c r="H15">
        <f>_xlfn.XLOOKUP(B15,'Tour de France Femmes'!B:B,'Tour de France Femmes'!D:D)</f>
        <v>2639</v>
      </c>
    </row>
    <row r="16" spans="1:11" x14ac:dyDescent="0.35">
      <c r="A16">
        <v>15</v>
      </c>
      <c r="B16" s="4" t="s">
        <v>52</v>
      </c>
      <c r="C16">
        <f>SUM(D16:K16)</f>
        <v>22439</v>
      </c>
      <c r="D16">
        <f>_xlfn.XLOOKUP(B16,'La Vuelta Femenina'!B:B,'La Vuelta Femenina'!E:E)</f>
        <v>2908</v>
      </c>
      <c r="E16">
        <f>_xlfn.XLOOKUP(B16,'Giro d’Italia'!B:B,'Giro d’Italia'!D:D)</f>
        <v>5109</v>
      </c>
      <c r="F16">
        <f>_xlfn.XLOOKUP(B16,'Giro d''Italia Women'!B:B,'Giro d''Italia Women'!D:D)</f>
        <v>2240</v>
      </c>
      <c r="G16">
        <f>_xlfn.XLOOKUP(B16,'Tour de France'!B:B,'Tour de France'!D:D)</f>
        <v>8469</v>
      </c>
      <c r="H16">
        <f>_xlfn.XLOOKUP(B16,'Tour de France Femmes'!B:B,'Tour de France Femmes'!D:D)</f>
        <v>3713</v>
      </c>
    </row>
    <row r="17" spans="1:8" x14ac:dyDescent="0.35">
      <c r="A17">
        <v>16</v>
      </c>
      <c r="B17" s="4" t="s">
        <v>12</v>
      </c>
      <c r="C17">
        <f>SUM(D17:K17)</f>
        <v>21625</v>
      </c>
      <c r="D17" s="1">
        <f>ROUND('La Vuelta Femenina'!$E$17*0.9,0)</f>
        <v>1020</v>
      </c>
      <c r="E17">
        <f>_xlfn.XLOOKUP(B17,'Giro d’Italia'!B:B,'Giro d’Italia'!D:D)</f>
        <v>7670</v>
      </c>
      <c r="F17">
        <f>_xlfn.XLOOKUP(B17,'Giro d''Italia Women'!B:B,'Giro d''Italia Women'!D:D)</f>
        <v>2172</v>
      </c>
      <c r="G17">
        <f>_xlfn.XLOOKUP(B17,'Tour de France'!B:B,'Tour de France'!D:D)</f>
        <v>8010</v>
      </c>
      <c r="H17">
        <f>_xlfn.XLOOKUP(B17,'Tour de France Femmes'!B:B,'Tour de France Femmes'!D:D)</f>
        <v>2753</v>
      </c>
    </row>
    <row r="18" spans="1:8" x14ac:dyDescent="0.35">
      <c r="A18">
        <v>17</v>
      </c>
      <c r="B18" s="4" t="s">
        <v>31</v>
      </c>
      <c r="C18">
        <f>SUM(D18:K18)</f>
        <v>21486</v>
      </c>
      <c r="D18">
        <f>_xlfn.XLOOKUP(B18,'La Vuelta Femenina'!B:B,'La Vuelta Femenina'!E:E)</f>
        <v>1955</v>
      </c>
      <c r="E18">
        <f>_xlfn.XLOOKUP(B18,'Giro d’Italia'!B:B,'Giro d’Italia'!D:D)</f>
        <v>6261</v>
      </c>
      <c r="F18" s="1">
        <f>ROUND('Giro d''Italia Women'!$D$14*0.9,0)</f>
        <v>1792</v>
      </c>
      <c r="G18">
        <f>_xlfn.XLOOKUP(B18,'Tour de France'!B:B,'Tour de France'!D:D)</f>
        <v>9141</v>
      </c>
      <c r="H18">
        <f>_xlfn.XLOOKUP(B18,'Tour de France Femmes'!B:B,'Tour de France Femmes'!D:D)</f>
        <v>2337</v>
      </c>
    </row>
    <row r="19" spans="1:8" x14ac:dyDescent="0.35">
      <c r="A19">
        <v>18</v>
      </c>
      <c r="B19" s="4" t="s">
        <v>8</v>
      </c>
      <c r="C19">
        <f>SUM(D19:K19)</f>
        <v>21437</v>
      </c>
      <c r="D19">
        <f>_xlfn.XLOOKUP(B19,'La Vuelta Femenina'!B:B,'La Vuelta Femenina'!E:E)</f>
        <v>1133</v>
      </c>
      <c r="E19">
        <f>_xlfn.XLOOKUP(B19,'Giro d’Italia'!B:B,'Giro d’Italia'!D:D)</f>
        <v>4851</v>
      </c>
      <c r="F19">
        <f>_xlfn.XLOOKUP(B19,'Giro d''Italia Women'!B:B,'Giro d''Italia Women'!D:D)</f>
        <v>2468</v>
      </c>
      <c r="G19">
        <f>_xlfn.XLOOKUP(B19,'Tour de France'!B:B,'Tour de France'!D:D)</f>
        <v>10544</v>
      </c>
      <c r="H19">
        <f>_xlfn.XLOOKUP(B19,'Tour de France Femmes'!B:B,'Tour de France Femmes'!D:D)</f>
        <v>2441</v>
      </c>
    </row>
    <row r="20" spans="1:8" x14ac:dyDescent="0.35">
      <c r="A20">
        <v>19</v>
      </c>
      <c r="B20" s="4" t="s">
        <v>88</v>
      </c>
      <c r="C20">
        <f>SUM(D20:K20)</f>
        <v>20575</v>
      </c>
      <c r="D20" s="1">
        <f>ROUND('La Vuelta Femenina'!$E$17*0.9,0)</f>
        <v>1020</v>
      </c>
      <c r="E20" s="1">
        <f>ROUND('Giro d’Italia'!$D$19*0.9,0)</f>
        <v>4366</v>
      </c>
      <c r="F20" s="1">
        <f>ROUND('Giro d''Italia Women'!$D$14*0.9,0)</f>
        <v>1792</v>
      </c>
      <c r="G20">
        <f>_xlfn.XLOOKUP(B20,'Tour de France'!B:B,'Tour de France'!D:D)</f>
        <v>11916</v>
      </c>
      <c r="H20" s="1">
        <f>ROUND('Tour de France Femmes'!$D$16*0.9,0)</f>
        <v>1481</v>
      </c>
    </row>
    <row r="21" spans="1:8" x14ac:dyDescent="0.35">
      <c r="A21">
        <v>20</v>
      </c>
      <c r="B21" s="4" t="s">
        <v>71</v>
      </c>
      <c r="C21">
        <f>SUM(D21:K21)</f>
        <v>19807</v>
      </c>
      <c r="D21" s="1">
        <f>ROUND('La Vuelta Femenina'!$E$17*0.9,0)</f>
        <v>1020</v>
      </c>
      <c r="E21">
        <f>_xlfn.XLOOKUP(B21,'Giro d’Italia'!B:B,'Giro d’Italia'!D:D)</f>
        <v>6977</v>
      </c>
      <c r="F21" s="1">
        <f>ROUND('Giro d''Italia Women'!$D$14*0.9,0)</f>
        <v>1792</v>
      </c>
      <c r="G21">
        <f>_xlfn.XLOOKUP(B21,'Tour de France'!B:B,'Tour de France'!D:D)</f>
        <v>8537</v>
      </c>
      <c r="H21" s="1">
        <f>ROUND('Tour de France Femmes'!$D$16*0.9,0)</f>
        <v>1481</v>
      </c>
    </row>
    <row r="22" spans="1:8" x14ac:dyDescent="0.35">
      <c r="A22">
        <v>21</v>
      </c>
      <c r="B22" s="4" t="s">
        <v>95</v>
      </c>
      <c r="C22">
        <f>SUM(D22:K22)</f>
        <v>18323</v>
      </c>
      <c r="D22" s="1">
        <f>ROUND('La Vuelta Femenina'!$E$17*0.9,0)</f>
        <v>1020</v>
      </c>
      <c r="E22" s="1">
        <f>ROUND('Giro d’Italia'!$D$19*0.9,0)</f>
        <v>4366</v>
      </c>
      <c r="F22" s="1">
        <f>ROUND('Giro d''Italia Women'!$D$14*0.9,0)</f>
        <v>1792</v>
      </c>
      <c r="G22">
        <f>_xlfn.XLOOKUP(B22,'Tour de France'!B:B,'Tour de France'!D:D)</f>
        <v>9664</v>
      </c>
      <c r="H22" s="1">
        <f>ROUND('Tour de France Femmes'!$D$16*0.9,0)</f>
        <v>1481</v>
      </c>
    </row>
    <row r="23" spans="1:8" x14ac:dyDescent="0.35">
      <c r="A23">
        <v>22</v>
      </c>
      <c r="B23" s="4" t="s">
        <v>55</v>
      </c>
      <c r="C23">
        <f>SUM(D23:K23)</f>
        <v>17451</v>
      </c>
      <c r="D23">
        <f>_xlfn.XLOOKUP(B23,'La Vuelta Femenina'!B:B,'La Vuelta Femenina'!E:E)</f>
        <v>2795</v>
      </c>
      <c r="E23" s="1">
        <f>ROUND('Giro d’Italia'!$D$19*0.9,0)</f>
        <v>4366</v>
      </c>
      <c r="F23" s="1">
        <f>ROUND('Giro d''Italia Women'!$D$14*0.9,0)</f>
        <v>1792</v>
      </c>
      <c r="G23" s="1">
        <f>ROUND('Tour de France'!D21*0.9,0)</f>
        <v>7017</v>
      </c>
      <c r="H23" s="1">
        <f>ROUND('Tour de France Femmes'!$D$16*0.9,0)</f>
        <v>1481</v>
      </c>
    </row>
    <row r="24" spans="1:8" x14ac:dyDescent="0.35">
      <c r="A24">
        <v>23</v>
      </c>
      <c r="B24" s="4" t="s">
        <v>63</v>
      </c>
      <c r="C24">
        <f>SUM(D24:K24)</f>
        <v>15793</v>
      </c>
      <c r="D24">
        <f>_xlfn.XLOOKUP(B24,'La Vuelta Femenina'!B:B,'La Vuelta Femenina'!E:E)</f>
        <v>1137</v>
      </c>
      <c r="E24" s="1">
        <f>ROUND('Giro d’Italia'!$D$19*0.9,0)</f>
        <v>4366</v>
      </c>
      <c r="F24" s="1">
        <f>ROUND('Giro d''Italia Women'!$D$14*0.9,0)</f>
        <v>1792</v>
      </c>
      <c r="G24" s="1">
        <v>7017</v>
      </c>
      <c r="H24" s="1">
        <f>ROUND('Tour de France Femmes'!$D$16*0.9,0)</f>
        <v>1481</v>
      </c>
    </row>
    <row r="25" spans="1:8" x14ac:dyDescent="0.35">
      <c r="B25" s="5"/>
      <c r="C25" t="s">
        <v>26</v>
      </c>
    </row>
  </sheetData>
  <sortState xmlns:xlrd2="http://schemas.microsoft.com/office/spreadsheetml/2017/richdata2" ref="B2:H24">
    <sortCondition descending="1" ref="C2:C2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BB95-58C2-40F1-820F-E0268C1A8E06}">
  <sheetPr filterMode="1"/>
  <dimension ref="G2:H94"/>
  <sheetViews>
    <sheetView workbookViewId="0">
      <selection activeCell="H88" sqref="H10:H88"/>
    </sheetView>
  </sheetViews>
  <sheetFormatPr defaultRowHeight="14.5" x14ac:dyDescent="0.35"/>
  <cols>
    <col min="2" max="2" width="14.453125" bestFit="1" customWidth="1"/>
    <col min="3" max="3" width="34.90625" bestFit="1" customWidth="1"/>
  </cols>
  <sheetData>
    <row r="2" spans="7:8" hidden="1" x14ac:dyDescent="0.35"/>
    <row r="3" spans="7:8" hidden="1" x14ac:dyDescent="0.35"/>
    <row r="4" spans="7:8" hidden="1" x14ac:dyDescent="0.35"/>
    <row r="5" spans="7:8" hidden="1" x14ac:dyDescent="0.35">
      <c r="G5">
        <v>1</v>
      </c>
      <c r="H5">
        <v>1</v>
      </c>
    </row>
    <row r="6" spans="7:8" hidden="1" x14ac:dyDescent="0.35">
      <c r="G6">
        <v>2</v>
      </c>
      <c r="H6">
        <v>3978</v>
      </c>
    </row>
    <row r="7" spans="7:8" hidden="1" x14ac:dyDescent="0.35">
      <c r="G7">
        <v>3</v>
      </c>
    </row>
    <row r="8" spans="7:8" hidden="1" x14ac:dyDescent="0.35">
      <c r="G8">
        <v>4</v>
      </c>
      <c r="H8" t="s">
        <v>67</v>
      </c>
    </row>
    <row r="9" spans="7:8" hidden="1" x14ac:dyDescent="0.35">
      <c r="G9">
        <v>5</v>
      </c>
    </row>
    <row r="10" spans="7:8" x14ac:dyDescent="0.35">
      <c r="G10">
        <v>6</v>
      </c>
      <c r="H10" t="s">
        <v>6</v>
      </c>
    </row>
    <row r="11" spans="7:8" hidden="1" x14ac:dyDescent="0.35">
      <c r="G11">
        <f>G5</f>
        <v>1</v>
      </c>
      <c r="H11">
        <v>2</v>
      </c>
    </row>
    <row r="12" spans="7:8" hidden="1" x14ac:dyDescent="0.35">
      <c r="G12">
        <f t="shared" ref="G12:G75" si="0">G6</f>
        <v>2</v>
      </c>
      <c r="H12">
        <v>3754</v>
      </c>
    </row>
    <row r="13" spans="7:8" hidden="1" x14ac:dyDescent="0.35">
      <c r="G13">
        <f t="shared" si="0"/>
        <v>3</v>
      </c>
    </row>
    <row r="14" spans="7:8" hidden="1" x14ac:dyDescent="0.35">
      <c r="G14">
        <f t="shared" si="0"/>
        <v>4</v>
      </c>
      <c r="H14" t="s">
        <v>27</v>
      </c>
    </row>
    <row r="15" spans="7:8" hidden="1" x14ac:dyDescent="0.35">
      <c r="G15">
        <f t="shared" si="0"/>
        <v>5</v>
      </c>
    </row>
    <row r="16" spans="7:8" x14ac:dyDescent="0.35">
      <c r="G16">
        <f t="shared" si="0"/>
        <v>6</v>
      </c>
      <c r="H16" t="s">
        <v>40</v>
      </c>
    </row>
    <row r="17" spans="7:8" hidden="1" x14ac:dyDescent="0.35">
      <c r="G17">
        <f t="shared" si="0"/>
        <v>1</v>
      </c>
      <c r="H17">
        <v>3</v>
      </c>
    </row>
    <row r="18" spans="7:8" hidden="1" x14ac:dyDescent="0.35">
      <c r="G18">
        <f t="shared" si="0"/>
        <v>2</v>
      </c>
      <c r="H18">
        <v>3447</v>
      </c>
    </row>
    <row r="19" spans="7:8" hidden="1" x14ac:dyDescent="0.35">
      <c r="G19">
        <f t="shared" si="0"/>
        <v>3</v>
      </c>
    </row>
    <row r="20" spans="7:8" hidden="1" x14ac:dyDescent="0.35">
      <c r="G20">
        <f t="shared" si="0"/>
        <v>4</v>
      </c>
      <c r="H20" t="s">
        <v>80</v>
      </c>
    </row>
    <row r="21" spans="7:8" hidden="1" x14ac:dyDescent="0.35">
      <c r="G21">
        <f t="shared" si="0"/>
        <v>5</v>
      </c>
    </row>
    <row r="22" spans="7:8" x14ac:dyDescent="0.35">
      <c r="G22">
        <f t="shared" si="0"/>
        <v>6</v>
      </c>
      <c r="H22" t="s">
        <v>74</v>
      </c>
    </row>
    <row r="23" spans="7:8" hidden="1" x14ac:dyDescent="0.35">
      <c r="G23">
        <f t="shared" si="0"/>
        <v>1</v>
      </c>
      <c r="H23">
        <v>4</v>
      </c>
    </row>
    <row r="24" spans="7:8" hidden="1" x14ac:dyDescent="0.35">
      <c r="G24">
        <f t="shared" si="0"/>
        <v>2</v>
      </c>
      <c r="H24">
        <v>3078</v>
      </c>
    </row>
    <row r="25" spans="7:8" hidden="1" x14ac:dyDescent="0.35">
      <c r="G25">
        <f t="shared" si="0"/>
        <v>3</v>
      </c>
    </row>
    <row r="26" spans="7:8" hidden="1" x14ac:dyDescent="0.35">
      <c r="G26">
        <f t="shared" si="0"/>
        <v>4</v>
      </c>
      <c r="H26" t="s">
        <v>81</v>
      </c>
    </row>
    <row r="27" spans="7:8" hidden="1" x14ac:dyDescent="0.35">
      <c r="G27">
        <f t="shared" si="0"/>
        <v>5</v>
      </c>
    </row>
    <row r="28" spans="7:8" x14ac:dyDescent="0.35">
      <c r="G28">
        <f t="shared" si="0"/>
        <v>6</v>
      </c>
      <c r="H28" t="s">
        <v>59</v>
      </c>
    </row>
    <row r="29" spans="7:8" hidden="1" x14ac:dyDescent="0.35">
      <c r="G29">
        <f t="shared" si="0"/>
        <v>1</v>
      </c>
      <c r="H29">
        <v>5</v>
      </c>
    </row>
    <row r="30" spans="7:8" hidden="1" x14ac:dyDescent="0.35">
      <c r="G30">
        <f t="shared" si="0"/>
        <v>2</v>
      </c>
      <c r="H30">
        <v>3049</v>
      </c>
    </row>
    <row r="31" spans="7:8" hidden="1" x14ac:dyDescent="0.35">
      <c r="G31">
        <f t="shared" si="0"/>
        <v>3</v>
      </c>
    </row>
    <row r="32" spans="7:8" hidden="1" x14ac:dyDescent="0.35">
      <c r="G32">
        <f t="shared" si="0"/>
        <v>4</v>
      </c>
      <c r="H32" t="s">
        <v>65</v>
      </c>
    </row>
    <row r="33" spans="7:8" hidden="1" x14ac:dyDescent="0.35">
      <c r="G33">
        <f t="shared" si="0"/>
        <v>5</v>
      </c>
    </row>
    <row r="34" spans="7:8" x14ac:dyDescent="0.35">
      <c r="G34">
        <f t="shared" si="0"/>
        <v>6</v>
      </c>
      <c r="H34" t="s">
        <v>18</v>
      </c>
    </row>
    <row r="35" spans="7:8" hidden="1" x14ac:dyDescent="0.35">
      <c r="G35">
        <f t="shared" si="0"/>
        <v>1</v>
      </c>
      <c r="H35">
        <v>6</v>
      </c>
    </row>
    <row r="36" spans="7:8" hidden="1" x14ac:dyDescent="0.35">
      <c r="G36">
        <f t="shared" si="0"/>
        <v>2</v>
      </c>
      <c r="H36">
        <v>3032</v>
      </c>
    </row>
    <row r="37" spans="7:8" hidden="1" x14ac:dyDescent="0.35">
      <c r="G37">
        <f t="shared" si="0"/>
        <v>3</v>
      </c>
    </row>
    <row r="38" spans="7:8" hidden="1" x14ac:dyDescent="0.35">
      <c r="G38">
        <f t="shared" si="0"/>
        <v>4</v>
      </c>
      <c r="H38" t="s">
        <v>56</v>
      </c>
    </row>
    <row r="39" spans="7:8" hidden="1" x14ac:dyDescent="0.35">
      <c r="G39">
        <f t="shared" si="0"/>
        <v>5</v>
      </c>
    </row>
    <row r="40" spans="7:8" x14ac:dyDescent="0.35">
      <c r="G40">
        <f t="shared" si="0"/>
        <v>6</v>
      </c>
      <c r="H40" t="s">
        <v>3</v>
      </c>
    </row>
    <row r="41" spans="7:8" hidden="1" x14ac:dyDescent="0.35">
      <c r="G41">
        <f t="shared" si="0"/>
        <v>1</v>
      </c>
      <c r="H41">
        <v>7</v>
      </c>
    </row>
    <row r="42" spans="7:8" hidden="1" x14ac:dyDescent="0.35">
      <c r="G42">
        <f t="shared" si="0"/>
        <v>2</v>
      </c>
      <c r="H42">
        <v>2991</v>
      </c>
    </row>
    <row r="43" spans="7:8" hidden="1" x14ac:dyDescent="0.35">
      <c r="G43">
        <f t="shared" si="0"/>
        <v>3</v>
      </c>
    </row>
    <row r="44" spans="7:8" hidden="1" x14ac:dyDescent="0.35">
      <c r="G44">
        <f t="shared" si="0"/>
        <v>4</v>
      </c>
      <c r="H44" t="s">
        <v>60</v>
      </c>
    </row>
    <row r="45" spans="7:8" hidden="1" x14ac:dyDescent="0.35">
      <c r="G45">
        <f t="shared" si="0"/>
        <v>5</v>
      </c>
    </row>
    <row r="46" spans="7:8" x14ac:dyDescent="0.35">
      <c r="G46">
        <f t="shared" si="0"/>
        <v>6</v>
      </c>
      <c r="H46" t="s">
        <v>5</v>
      </c>
    </row>
    <row r="47" spans="7:8" hidden="1" x14ac:dyDescent="0.35">
      <c r="G47">
        <f t="shared" si="0"/>
        <v>1</v>
      </c>
      <c r="H47">
        <v>8</v>
      </c>
    </row>
    <row r="48" spans="7:8" hidden="1" x14ac:dyDescent="0.35">
      <c r="G48">
        <f t="shared" si="0"/>
        <v>2</v>
      </c>
      <c r="H48">
        <v>2859</v>
      </c>
    </row>
    <row r="49" spans="7:8" hidden="1" x14ac:dyDescent="0.35">
      <c r="G49">
        <f t="shared" si="0"/>
        <v>3</v>
      </c>
    </row>
    <row r="50" spans="7:8" hidden="1" x14ac:dyDescent="0.35">
      <c r="G50">
        <f t="shared" si="0"/>
        <v>4</v>
      </c>
      <c r="H50" t="s">
        <v>53</v>
      </c>
    </row>
    <row r="51" spans="7:8" hidden="1" x14ac:dyDescent="0.35">
      <c r="G51">
        <f t="shared" si="0"/>
        <v>5</v>
      </c>
    </row>
    <row r="52" spans="7:8" x14ac:dyDescent="0.35">
      <c r="G52">
        <f t="shared" si="0"/>
        <v>6</v>
      </c>
      <c r="H52" t="s">
        <v>7</v>
      </c>
    </row>
    <row r="53" spans="7:8" hidden="1" x14ac:dyDescent="0.35">
      <c r="G53">
        <f t="shared" si="0"/>
        <v>1</v>
      </c>
      <c r="H53">
        <v>9</v>
      </c>
    </row>
    <row r="54" spans="7:8" hidden="1" x14ac:dyDescent="0.35">
      <c r="G54">
        <f t="shared" si="0"/>
        <v>2</v>
      </c>
      <c r="H54">
        <v>2727</v>
      </c>
    </row>
    <row r="55" spans="7:8" hidden="1" x14ac:dyDescent="0.35">
      <c r="G55">
        <f t="shared" si="0"/>
        <v>3</v>
      </c>
    </row>
    <row r="56" spans="7:8" hidden="1" x14ac:dyDescent="0.35">
      <c r="G56">
        <f t="shared" si="0"/>
        <v>4</v>
      </c>
      <c r="H56" t="s">
        <v>82</v>
      </c>
    </row>
    <row r="57" spans="7:8" hidden="1" x14ac:dyDescent="0.35">
      <c r="G57">
        <f t="shared" si="0"/>
        <v>5</v>
      </c>
    </row>
    <row r="58" spans="7:8" x14ac:dyDescent="0.35">
      <c r="G58">
        <f t="shared" si="0"/>
        <v>6</v>
      </c>
      <c r="H58" t="s">
        <v>83</v>
      </c>
    </row>
    <row r="59" spans="7:8" hidden="1" x14ac:dyDescent="0.35">
      <c r="G59">
        <f t="shared" si="0"/>
        <v>1</v>
      </c>
      <c r="H59">
        <v>10</v>
      </c>
    </row>
    <row r="60" spans="7:8" hidden="1" x14ac:dyDescent="0.35">
      <c r="G60">
        <f t="shared" si="0"/>
        <v>2</v>
      </c>
      <c r="H60">
        <v>2468</v>
      </c>
    </row>
    <row r="61" spans="7:8" hidden="1" x14ac:dyDescent="0.35">
      <c r="G61">
        <f t="shared" si="0"/>
        <v>3</v>
      </c>
    </row>
    <row r="62" spans="7:8" hidden="1" x14ac:dyDescent="0.35">
      <c r="G62">
        <f t="shared" si="0"/>
        <v>4</v>
      </c>
      <c r="H62" t="s">
        <v>79</v>
      </c>
    </row>
    <row r="63" spans="7:8" hidden="1" x14ac:dyDescent="0.35">
      <c r="G63">
        <f t="shared" si="0"/>
        <v>5</v>
      </c>
    </row>
    <row r="64" spans="7:8" x14ac:dyDescent="0.35">
      <c r="G64">
        <f t="shared" si="0"/>
        <v>6</v>
      </c>
      <c r="H64" t="s">
        <v>8</v>
      </c>
    </row>
    <row r="65" spans="7:8" hidden="1" x14ac:dyDescent="0.35">
      <c r="G65">
        <f t="shared" si="0"/>
        <v>1</v>
      </c>
      <c r="H65">
        <v>11</v>
      </c>
    </row>
    <row r="66" spans="7:8" hidden="1" x14ac:dyDescent="0.35">
      <c r="G66">
        <f t="shared" si="0"/>
        <v>2</v>
      </c>
      <c r="H66">
        <v>2412</v>
      </c>
    </row>
    <row r="67" spans="7:8" hidden="1" x14ac:dyDescent="0.35">
      <c r="G67">
        <f t="shared" si="0"/>
        <v>3</v>
      </c>
    </row>
    <row r="68" spans="7:8" hidden="1" x14ac:dyDescent="0.35">
      <c r="G68">
        <f t="shared" si="0"/>
        <v>4</v>
      </c>
      <c r="H68" t="s">
        <v>84</v>
      </c>
    </row>
    <row r="69" spans="7:8" hidden="1" x14ac:dyDescent="0.35">
      <c r="G69">
        <f t="shared" si="0"/>
        <v>5</v>
      </c>
    </row>
    <row r="70" spans="7:8" x14ac:dyDescent="0.35">
      <c r="G70">
        <f t="shared" si="0"/>
        <v>6</v>
      </c>
      <c r="H70" t="s">
        <v>0</v>
      </c>
    </row>
    <row r="71" spans="7:8" hidden="1" x14ac:dyDescent="0.35">
      <c r="G71">
        <f t="shared" si="0"/>
        <v>1</v>
      </c>
      <c r="H71">
        <v>12</v>
      </c>
    </row>
    <row r="72" spans="7:8" hidden="1" x14ac:dyDescent="0.35">
      <c r="G72">
        <f t="shared" si="0"/>
        <v>2</v>
      </c>
      <c r="H72">
        <v>2240</v>
      </c>
    </row>
    <row r="73" spans="7:8" hidden="1" x14ac:dyDescent="0.35">
      <c r="G73">
        <f t="shared" si="0"/>
        <v>3</v>
      </c>
    </row>
    <row r="74" spans="7:8" hidden="1" x14ac:dyDescent="0.35">
      <c r="G74">
        <f t="shared" si="0"/>
        <v>4</v>
      </c>
      <c r="H74" t="s">
        <v>51</v>
      </c>
    </row>
    <row r="75" spans="7:8" hidden="1" x14ac:dyDescent="0.35">
      <c r="G75">
        <f t="shared" si="0"/>
        <v>5</v>
      </c>
    </row>
    <row r="76" spans="7:8" x14ac:dyDescent="0.35">
      <c r="G76">
        <f t="shared" ref="G76:G88" si="1">G70</f>
        <v>6</v>
      </c>
      <c r="H76" t="s">
        <v>52</v>
      </c>
    </row>
    <row r="77" spans="7:8" hidden="1" x14ac:dyDescent="0.35">
      <c r="G77">
        <f t="shared" si="1"/>
        <v>1</v>
      </c>
      <c r="H77">
        <v>13</v>
      </c>
    </row>
    <row r="78" spans="7:8" hidden="1" x14ac:dyDescent="0.35">
      <c r="G78">
        <f t="shared" si="1"/>
        <v>2</v>
      </c>
      <c r="H78">
        <v>2172</v>
      </c>
    </row>
    <row r="79" spans="7:8" hidden="1" x14ac:dyDescent="0.35">
      <c r="G79">
        <f t="shared" si="1"/>
        <v>3</v>
      </c>
    </row>
    <row r="80" spans="7:8" hidden="1" x14ac:dyDescent="0.35">
      <c r="G80">
        <f t="shared" si="1"/>
        <v>4</v>
      </c>
      <c r="H80" t="s">
        <v>85</v>
      </c>
    </row>
    <row r="81" spans="7:8" hidden="1" x14ac:dyDescent="0.35">
      <c r="G81">
        <f t="shared" si="1"/>
        <v>5</v>
      </c>
    </row>
    <row r="82" spans="7:8" x14ac:dyDescent="0.35">
      <c r="G82">
        <f t="shared" si="1"/>
        <v>6</v>
      </c>
      <c r="H82" t="s">
        <v>86</v>
      </c>
    </row>
    <row r="83" spans="7:8" hidden="1" x14ac:dyDescent="0.35">
      <c r="G83">
        <f t="shared" si="1"/>
        <v>1</v>
      </c>
      <c r="H83">
        <v>14</v>
      </c>
    </row>
    <row r="84" spans="7:8" hidden="1" x14ac:dyDescent="0.35">
      <c r="G84">
        <f t="shared" si="1"/>
        <v>2</v>
      </c>
      <c r="H84">
        <v>1991</v>
      </c>
    </row>
    <row r="85" spans="7:8" hidden="1" x14ac:dyDescent="0.35">
      <c r="G85">
        <f t="shared" si="1"/>
        <v>3</v>
      </c>
    </row>
    <row r="86" spans="7:8" hidden="1" x14ac:dyDescent="0.35">
      <c r="G86">
        <f t="shared" si="1"/>
        <v>4</v>
      </c>
      <c r="H86" t="s">
        <v>68</v>
      </c>
    </row>
    <row r="87" spans="7:8" hidden="1" x14ac:dyDescent="0.35">
      <c r="G87">
        <f t="shared" si="1"/>
        <v>5</v>
      </c>
    </row>
    <row r="88" spans="7:8" x14ac:dyDescent="0.35">
      <c r="G88">
        <f t="shared" si="1"/>
        <v>6</v>
      </c>
      <c r="H88" t="s">
        <v>13</v>
      </c>
    </row>
    <row r="89" spans="7:8" hidden="1" x14ac:dyDescent="0.35"/>
    <row r="90" spans="7:8" hidden="1" x14ac:dyDescent="0.35"/>
    <row r="91" spans="7:8" hidden="1" x14ac:dyDescent="0.35"/>
    <row r="92" spans="7:8" hidden="1" x14ac:dyDescent="0.35"/>
    <row r="93" spans="7:8" hidden="1" x14ac:dyDescent="0.35"/>
    <row r="94" spans="7:8" hidden="1" x14ac:dyDescent="0.35"/>
  </sheetData>
  <autoFilter ref="G1:H94" xr:uid="{A6D2BB95-58C2-40F1-820F-E0268C1A8E06}">
    <filterColumn colId="0">
      <filters>
        <filter val="6"/>
      </filters>
    </filterColumn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6E9DF-D0E3-4DA0-9897-5F6ADECAA493}">
  <sheetPr filterMode="1"/>
  <dimension ref="A1:B90"/>
  <sheetViews>
    <sheetView workbookViewId="0">
      <selection activeCell="B2" sqref="B2:B86"/>
    </sheetView>
  </sheetViews>
  <sheetFormatPr defaultRowHeight="14.5" x14ac:dyDescent="0.35"/>
  <cols>
    <col min="1" max="1" width="8.90625" customWidth="1"/>
    <col min="2" max="2" width="35.26953125" bestFit="1" customWidth="1"/>
  </cols>
  <sheetData>
    <row r="1" spans="1:2" x14ac:dyDescent="0.35">
      <c r="A1">
        <v>1</v>
      </c>
      <c r="B1">
        <v>1</v>
      </c>
    </row>
    <row r="2" spans="1:2" x14ac:dyDescent="0.35">
      <c r="A2">
        <v>2</v>
      </c>
      <c r="B2">
        <v>4650</v>
      </c>
    </row>
    <row r="3" spans="1:2" hidden="1" x14ac:dyDescent="0.35">
      <c r="A3">
        <v>3</v>
      </c>
    </row>
    <row r="4" spans="1:2" hidden="1" x14ac:dyDescent="0.35">
      <c r="A4">
        <v>4</v>
      </c>
      <c r="B4" t="s">
        <v>38</v>
      </c>
    </row>
    <row r="5" spans="1:2" hidden="1" x14ac:dyDescent="0.35">
      <c r="A5">
        <v>5</v>
      </c>
    </row>
    <row r="6" spans="1:2" hidden="1" x14ac:dyDescent="0.35">
      <c r="A6">
        <v>6</v>
      </c>
      <c r="B6" t="s">
        <v>0</v>
      </c>
    </row>
    <row r="7" spans="1:2" hidden="1" x14ac:dyDescent="0.35">
      <c r="A7">
        <f>A1</f>
        <v>1</v>
      </c>
      <c r="B7">
        <v>2</v>
      </c>
    </row>
    <row r="8" spans="1:2" x14ac:dyDescent="0.35">
      <c r="A8">
        <f t="shared" ref="A8:A71" si="0">A2</f>
        <v>2</v>
      </c>
      <c r="B8">
        <v>4440</v>
      </c>
    </row>
    <row r="9" spans="1:2" hidden="1" x14ac:dyDescent="0.35">
      <c r="A9">
        <f t="shared" si="0"/>
        <v>3</v>
      </c>
    </row>
    <row r="10" spans="1:2" hidden="1" x14ac:dyDescent="0.35">
      <c r="A10">
        <f t="shared" si="0"/>
        <v>4</v>
      </c>
      <c r="B10" t="s">
        <v>29</v>
      </c>
    </row>
    <row r="11" spans="1:2" hidden="1" x14ac:dyDescent="0.35">
      <c r="A11">
        <f t="shared" si="0"/>
        <v>5</v>
      </c>
    </row>
    <row r="12" spans="1:2" hidden="1" x14ac:dyDescent="0.35">
      <c r="A12">
        <f t="shared" si="0"/>
        <v>6</v>
      </c>
      <c r="B12" t="s">
        <v>10</v>
      </c>
    </row>
    <row r="13" spans="1:2" hidden="1" x14ac:dyDescent="0.35">
      <c r="A13">
        <f t="shared" si="0"/>
        <v>1</v>
      </c>
      <c r="B13">
        <v>3</v>
      </c>
    </row>
    <row r="14" spans="1:2" x14ac:dyDescent="0.35">
      <c r="A14">
        <f t="shared" si="0"/>
        <v>2</v>
      </c>
      <c r="B14">
        <v>4325</v>
      </c>
    </row>
    <row r="15" spans="1:2" hidden="1" x14ac:dyDescent="0.35">
      <c r="A15">
        <f t="shared" si="0"/>
        <v>3</v>
      </c>
    </row>
    <row r="16" spans="1:2" hidden="1" x14ac:dyDescent="0.35">
      <c r="A16">
        <f t="shared" si="0"/>
        <v>4</v>
      </c>
      <c r="B16" t="s">
        <v>34</v>
      </c>
    </row>
    <row r="17" spans="1:2" hidden="1" x14ac:dyDescent="0.35">
      <c r="A17">
        <f t="shared" si="0"/>
        <v>5</v>
      </c>
    </row>
    <row r="18" spans="1:2" hidden="1" x14ac:dyDescent="0.35">
      <c r="A18">
        <f t="shared" si="0"/>
        <v>6</v>
      </c>
      <c r="B18" t="s">
        <v>39</v>
      </c>
    </row>
    <row r="19" spans="1:2" hidden="1" x14ac:dyDescent="0.35">
      <c r="A19">
        <f t="shared" si="0"/>
        <v>1</v>
      </c>
      <c r="B19">
        <v>4</v>
      </c>
    </row>
    <row r="20" spans="1:2" x14ac:dyDescent="0.35">
      <c r="A20">
        <f t="shared" si="0"/>
        <v>2</v>
      </c>
      <c r="B20">
        <v>3785</v>
      </c>
    </row>
    <row r="21" spans="1:2" hidden="1" x14ac:dyDescent="0.35">
      <c r="A21">
        <f t="shared" si="0"/>
        <v>3</v>
      </c>
    </row>
    <row r="22" spans="1:2" hidden="1" x14ac:dyDescent="0.35">
      <c r="A22">
        <f t="shared" si="0"/>
        <v>4</v>
      </c>
      <c r="B22" t="s">
        <v>33</v>
      </c>
    </row>
    <row r="23" spans="1:2" hidden="1" x14ac:dyDescent="0.35">
      <c r="A23">
        <f t="shared" si="0"/>
        <v>5</v>
      </c>
    </row>
    <row r="24" spans="1:2" hidden="1" x14ac:dyDescent="0.35">
      <c r="A24">
        <f t="shared" si="0"/>
        <v>6</v>
      </c>
      <c r="B24" t="s">
        <v>2</v>
      </c>
    </row>
    <row r="25" spans="1:2" hidden="1" x14ac:dyDescent="0.35">
      <c r="A25">
        <f t="shared" si="0"/>
        <v>1</v>
      </c>
      <c r="B25">
        <v>5</v>
      </c>
    </row>
    <row r="26" spans="1:2" x14ac:dyDescent="0.35">
      <c r="A26">
        <f t="shared" si="0"/>
        <v>2</v>
      </c>
      <c r="B26">
        <v>3461</v>
      </c>
    </row>
    <row r="27" spans="1:2" hidden="1" x14ac:dyDescent="0.35">
      <c r="A27">
        <f t="shared" si="0"/>
        <v>3</v>
      </c>
    </row>
    <row r="28" spans="1:2" hidden="1" x14ac:dyDescent="0.35">
      <c r="A28">
        <f t="shared" si="0"/>
        <v>4</v>
      </c>
      <c r="B28" t="s">
        <v>27</v>
      </c>
    </row>
    <row r="29" spans="1:2" hidden="1" x14ac:dyDescent="0.35">
      <c r="A29">
        <f t="shared" si="0"/>
        <v>5</v>
      </c>
    </row>
    <row r="30" spans="1:2" hidden="1" x14ac:dyDescent="0.35">
      <c r="A30">
        <f t="shared" si="0"/>
        <v>6</v>
      </c>
      <c r="B30" t="s">
        <v>40</v>
      </c>
    </row>
    <row r="31" spans="1:2" hidden="1" x14ac:dyDescent="0.35">
      <c r="A31">
        <f t="shared" si="0"/>
        <v>1</v>
      </c>
      <c r="B31">
        <v>6</v>
      </c>
    </row>
    <row r="32" spans="1:2" x14ac:dyDescent="0.35">
      <c r="A32">
        <f t="shared" si="0"/>
        <v>2</v>
      </c>
      <c r="B32">
        <v>3440</v>
      </c>
    </row>
    <row r="33" spans="1:2" hidden="1" x14ac:dyDescent="0.35">
      <c r="A33">
        <f t="shared" si="0"/>
        <v>3</v>
      </c>
    </row>
    <row r="34" spans="1:2" hidden="1" x14ac:dyDescent="0.35">
      <c r="A34">
        <f t="shared" si="0"/>
        <v>4</v>
      </c>
      <c r="B34" t="s">
        <v>41</v>
      </c>
    </row>
    <row r="35" spans="1:2" hidden="1" x14ac:dyDescent="0.35">
      <c r="A35">
        <f t="shared" si="0"/>
        <v>5</v>
      </c>
    </row>
    <row r="36" spans="1:2" hidden="1" x14ac:dyDescent="0.35">
      <c r="A36">
        <f t="shared" si="0"/>
        <v>6</v>
      </c>
      <c r="B36" t="s">
        <v>31</v>
      </c>
    </row>
    <row r="37" spans="1:2" hidden="1" x14ac:dyDescent="0.35">
      <c r="A37">
        <f t="shared" si="0"/>
        <v>1</v>
      </c>
      <c r="B37">
        <v>7</v>
      </c>
    </row>
    <row r="38" spans="1:2" x14ac:dyDescent="0.35">
      <c r="A38">
        <f t="shared" si="0"/>
        <v>2</v>
      </c>
      <c r="B38">
        <v>3183</v>
      </c>
    </row>
    <row r="39" spans="1:2" hidden="1" x14ac:dyDescent="0.35">
      <c r="A39">
        <f t="shared" si="0"/>
        <v>3</v>
      </c>
    </row>
    <row r="40" spans="1:2" hidden="1" x14ac:dyDescent="0.35">
      <c r="A40">
        <f t="shared" si="0"/>
        <v>4</v>
      </c>
      <c r="B40" t="s">
        <v>42</v>
      </c>
    </row>
    <row r="41" spans="1:2" hidden="1" x14ac:dyDescent="0.35">
      <c r="A41">
        <f t="shared" si="0"/>
        <v>5</v>
      </c>
    </row>
    <row r="42" spans="1:2" hidden="1" x14ac:dyDescent="0.35">
      <c r="A42">
        <f t="shared" si="0"/>
        <v>6</v>
      </c>
      <c r="B42" t="s">
        <v>6</v>
      </c>
    </row>
    <row r="43" spans="1:2" hidden="1" x14ac:dyDescent="0.35">
      <c r="A43">
        <f t="shared" si="0"/>
        <v>1</v>
      </c>
      <c r="B43">
        <v>8</v>
      </c>
    </row>
    <row r="44" spans="1:2" x14ac:dyDescent="0.35">
      <c r="A44">
        <f t="shared" si="0"/>
        <v>2</v>
      </c>
      <c r="B44">
        <v>3178</v>
      </c>
    </row>
    <row r="45" spans="1:2" hidden="1" x14ac:dyDescent="0.35">
      <c r="A45">
        <f t="shared" si="0"/>
        <v>3</v>
      </c>
    </row>
    <row r="46" spans="1:2" hidden="1" x14ac:dyDescent="0.35">
      <c r="A46">
        <f t="shared" si="0"/>
        <v>4</v>
      </c>
      <c r="B46" t="s">
        <v>43</v>
      </c>
    </row>
    <row r="47" spans="1:2" hidden="1" x14ac:dyDescent="0.35">
      <c r="A47">
        <f t="shared" si="0"/>
        <v>5</v>
      </c>
    </row>
    <row r="48" spans="1:2" hidden="1" x14ac:dyDescent="0.35">
      <c r="A48">
        <f t="shared" si="0"/>
        <v>6</v>
      </c>
      <c r="B48" t="s">
        <v>17</v>
      </c>
    </row>
    <row r="49" spans="1:2" hidden="1" x14ac:dyDescent="0.35">
      <c r="A49">
        <f t="shared" si="0"/>
        <v>1</v>
      </c>
      <c r="B49">
        <v>9</v>
      </c>
    </row>
    <row r="50" spans="1:2" x14ac:dyDescent="0.35">
      <c r="A50">
        <f t="shared" si="0"/>
        <v>2</v>
      </c>
      <c r="B50">
        <v>2831</v>
      </c>
    </row>
    <row r="51" spans="1:2" hidden="1" x14ac:dyDescent="0.35">
      <c r="A51">
        <f t="shared" si="0"/>
        <v>3</v>
      </c>
    </row>
    <row r="52" spans="1:2" hidden="1" x14ac:dyDescent="0.35">
      <c r="A52">
        <f t="shared" si="0"/>
        <v>4</v>
      </c>
      <c r="B52" t="s">
        <v>44</v>
      </c>
    </row>
    <row r="53" spans="1:2" hidden="1" x14ac:dyDescent="0.35">
      <c r="A53">
        <f t="shared" si="0"/>
        <v>5</v>
      </c>
    </row>
    <row r="54" spans="1:2" hidden="1" x14ac:dyDescent="0.35">
      <c r="A54">
        <f t="shared" si="0"/>
        <v>6</v>
      </c>
      <c r="B54" t="s">
        <v>15</v>
      </c>
    </row>
    <row r="55" spans="1:2" hidden="1" x14ac:dyDescent="0.35">
      <c r="A55">
        <f t="shared" si="0"/>
        <v>1</v>
      </c>
      <c r="B55">
        <v>10</v>
      </c>
    </row>
    <row r="56" spans="1:2" x14ac:dyDescent="0.35">
      <c r="A56">
        <f t="shared" si="0"/>
        <v>2</v>
      </c>
      <c r="B56">
        <v>2525</v>
      </c>
    </row>
    <row r="57" spans="1:2" hidden="1" x14ac:dyDescent="0.35">
      <c r="A57">
        <f t="shared" si="0"/>
        <v>3</v>
      </c>
    </row>
    <row r="58" spans="1:2" hidden="1" x14ac:dyDescent="0.35">
      <c r="A58">
        <f t="shared" si="0"/>
        <v>4</v>
      </c>
      <c r="B58" t="s">
        <v>45</v>
      </c>
    </row>
    <row r="59" spans="1:2" hidden="1" x14ac:dyDescent="0.35">
      <c r="A59">
        <f t="shared" si="0"/>
        <v>5</v>
      </c>
    </row>
    <row r="60" spans="1:2" hidden="1" x14ac:dyDescent="0.35">
      <c r="A60">
        <f t="shared" si="0"/>
        <v>6</v>
      </c>
      <c r="B60" t="s">
        <v>5</v>
      </c>
    </row>
    <row r="61" spans="1:2" hidden="1" x14ac:dyDescent="0.35">
      <c r="A61">
        <f t="shared" si="0"/>
        <v>1</v>
      </c>
      <c r="B61">
        <v>11</v>
      </c>
    </row>
    <row r="62" spans="1:2" x14ac:dyDescent="0.35">
      <c r="A62">
        <f t="shared" si="0"/>
        <v>2</v>
      </c>
      <c r="B62">
        <v>2354</v>
      </c>
    </row>
    <row r="63" spans="1:2" hidden="1" x14ac:dyDescent="0.35">
      <c r="A63">
        <f t="shared" si="0"/>
        <v>3</v>
      </c>
    </row>
    <row r="64" spans="1:2" hidden="1" x14ac:dyDescent="0.35">
      <c r="A64">
        <f t="shared" si="0"/>
        <v>4</v>
      </c>
      <c r="B64" t="s">
        <v>32</v>
      </c>
    </row>
    <row r="65" spans="1:2" hidden="1" x14ac:dyDescent="0.35">
      <c r="A65">
        <f t="shared" si="0"/>
        <v>5</v>
      </c>
    </row>
    <row r="66" spans="1:2" hidden="1" x14ac:dyDescent="0.35">
      <c r="A66">
        <f t="shared" si="0"/>
        <v>6</v>
      </c>
      <c r="B66" t="s">
        <v>16</v>
      </c>
    </row>
    <row r="67" spans="1:2" hidden="1" x14ac:dyDescent="0.35">
      <c r="A67">
        <f t="shared" si="0"/>
        <v>1</v>
      </c>
      <c r="B67">
        <v>12</v>
      </c>
    </row>
    <row r="68" spans="1:2" x14ac:dyDescent="0.35">
      <c r="A68">
        <f t="shared" si="0"/>
        <v>2</v>
      </c>
      <c r="B68">
        <v>2257</v>
      </c>
    </row>
    <row r="69" spans="1:2" hidden="1" x14ac:dyDescent="0.35">
      <c r="A69">
        <f t="shared" si="0"/>
        <v>3</v>
      </c>
    </row>
    <row r="70" spans="1:2" hidden="1" x14ac:dyDescent="0.35">
      <c r="A70">
        <f t="shared" si="0"/>
        <v>4</v>
      </c>
      <c r="B70" t="s">
        <v>46</v>
      </c>
    </row>
    <row r="71" spans="1:2" hidden="1" x14ac:dyDescent="0.35">
      <c r="A71">
        <f t="shared" si="0"/>
        <v>5</v>
      </c>
    </row>
    <row r="72" spans="1:2" hidden="1" x14ac:dyDescent="0.35">
      <c r="A72">
        <f t="shared" ref="A72:A90" si="1">A66</f>
        <v>6</v>
      </c>
      <c r="B72" t="s">
        <v>4</v>
      </c>
    </row>
    <row r="73" spans="1:2" hidden="1" x14ac:dyDescent="0.35">
      <c r="A73">
        <f t="shared" si="1"/>
        <v>1</v>
      </c>
      <c r="B73">
        <v>13</v>
      </c>
    </row>
    <row r="74" spans="1:2" x14ac:dyDescent="0.35">
      <c r="A74">
        <f t="shared" si="1"/>
        <v>2</v>
      </c>
      <c r="B74">
        <v>2030</v>
      </c>
    </row>
    <row r="75" spans="1:2" hidden="1" x14ac:dyDescent="0.35">
      <c r="A75">
        <f t="shared" si="1"/>
        <v>3</v>
      </c>
    </row>
    <row r="76" spans="1:2" hidden="1" x14ac:dyDescent="0.35">
      <c r="A76">
        <f t="shared" si="1"/>
        <v>4</v>
      </c>
      <c r="B76" t="s">
        <v>47</v>
      </c>
    </row>
    <row r="77" spans="1:2" hidden="1" x14ac:dyDescent="0.35">
      <c r="A77">
        <f t="shared" si="1"/>
        <v>5</v>
      </c>
    </row>
    <row r="78" spans="1:2" hidden="1" x14ac:dyDescent="0.35">
      <c r="A78">
        <f t="shared" si="1"/>
        <v>6</v>
      </c>
      <c r="B78" t="s">
        <v>12</v>
      </c>
    </row>
    <row r="79" spans="1:2" hidden="1" x14ac:dyDescent="0.35">
      <c r="A79">
        <f t="shared" si="1"/>
        <v>1</v>
      </c>
      <c r="B79">
        <v>14</v>
      </c>
    </row>
    <row r="80" spans="1:2" x14ac:dyDescent="0.35">
      <c r="A80">
        <f t="shared" si="1"/>
        <v>2</v>
      </c>
      <c r="B80">
        <v>1947</v>
      </c>
    </row>
    <row r="81" spans="1:2" hidden="1" x14ac:dyDescent="0.35">
      <c r="A81">
        <f t="shared" si="1"/>
        <v>3</v>
      </c>
    </row>
    <row r="82" spans="1:2" hidden="1" x14ac:dyDescent="0.35">
      <c r="A82">
        <f t="shared" si="1"/>
        <v>4</v>
      </c>
      <c r="B82" t="s">
        <v>48</v>
      </c>
    </row>
    <row r="83" spans="1:2" hidden="1" x14ac:dyDescent="0.35">
      <c r="A83">
        <f t="shared" si="1"/>
        <v>5</v>
      </c>
    </row>
    <row r="84" spans="1:2" hidden="1" x14ac:dyDescent="0.35">
      <c r="A84">
        <f t="shared" si="1"/>
        <v>6</v>
      </c>
      <c r="B84" t="s">
        <v>1</v>
      </c>
    </row>
    <row r="85" spans="1:2" hidden="1" x14ac:dyDescent="0.35">
      <c r="A85">
        <f t="shared" si="1"/>
        <v>1</v>
      </c>
      <c r="B85">
        <v>15</v>
      </c>
    </row>
    <row r="86" spans="1:2" x14ac:dyDescent="0.35">
      <c r="A86">
        <f t="shared" si="1"/>
        <v>2</v>
      </c>
      <c r="B86">
        <v>1588</v>
      </c>
    </row>
    <row r="87" spans="1:2" hidden="1" x14ac:dyDescent="0.35">
      <c r="A87">
        <f t="shared" si="1"/>
        <v>3</v>
      </c>
    </row>
    <row r="88" spans="1:2" hidden="1" x14ac:dyDescent="0.35">
      <c r="A88">
        <f t="shared" si="1"/>
        <v>4</v>
      </c>
      <c r="B88" t="s">
        <v>36</v>
      </c>
    </row>
    <row r="89" spans="1:2" hidden="1" x14ac:dyDescent="0.35">
      <c r="A89">
        <f t="shared" si="1"/>
        <v>5</v>
      </c>
    </row>
    <row r="90" spans="1:2" hidden="1" x14ac:dyDescent="0.35">
      <c r="A90">
        <f t="shared" si="1"/>
        <v>6</v>
      </c>
      <c r="B90" t="s">
        <v>14</v>
      </c>
    </row>
  </sheetData>
  <autoFilter ref="A1:B90" xr:uid="{C116E9DF-D0E3-4DA0-9897-5F6ADECAA493}">
    <filterColumn colId="0">
      <filters>
        <filter val="2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3054-372F-45CA-9EE4-93013EE64AA7}">
  <dimension ref="A2:E17"/>
  <sheetViews>
    <sheetView showGridLines="0" workbookViewId="0">
      <selection activeCell="L8" sqref="L8"/>
    </sheetView>
  </sheetViews>
  <sheetFormatPr defaultRowHeight="14.5" x14ac:dyDescent="0.35"/>
  <cols>
    <col min="1" max="1" width="12.54296875" bestFit="1" customWidth="1"/>
    <col min="2" max="2" width="16.7265625" bestFit="1" customWidth="1"/>
    <col min="3" max="3" width="10" bestFit="1" customWidth="1"/>
  </cols>
  <sheetData>
    <row r="2" spans="1:5" x14ac:dyDescent="0.35">
      <c r="A2">
        <v>1</v>
      </c>
      <c r="B2" t="s">
        <v>6</v>
      </c>
      <c r="C2" t="s">
        <v>50</v>
      </c>
      <c r="E2">
        <v>2926</v>
      </c>
    </row>
    <row r="3" spans="1:5" x14ac:dyDescent="0.35">
      <c r="A3">
        <v>2</v>
      </c>
      <c r="B3" t="s">
        <v>52</v>
      </c>
      <c r="C3" t="s">
        <v>51</v>
      </c>
      <c r="E3">
        <v>2908</v>
      </c>
    </row>
    <row r="4" spans="1:5" x14ac:dyDescent="0.35">
      <c r="A4">
        <v>3</v>
      </c>
      <c r="B4" t="s">
        <v>7</v>
      </c>
      <c r="C4" t="s">
        <v>53</v>
      </c>
      <c r="E4">
        <v>2819</v>
      </c>
    </row>
    <row r="5" spans="1:5" x14ac:dyDescent="0.35">
      <c r="A5">
        <v>4</v>
      </c>
      <c r="B5" t="s">
        <v>55</v>
      </c>
      <c r="C5" t="s">
        <v>54</v>
      </c>
      <c r="E5">
        <v>2795</v>
      </c>
    </row>
    <row r="6" spans="1:5" x14ac:dyDescent="0.35">
      <c r="A6">
        <v>5</v>
      </c>
      <c r="B6" t="s">
        <v>3</v>
      </c>
      <c r="C6" t="s">
        <v>56</v>
      </c>
      <c r="E6">
        <v>2779</v>
      </c>
    </row>
    <row r="7" spans="1:5" x14ac:dyDescent="0.35">
      <c r="A7">
        <v>6</v>
      </c>
      <c r="B7" t="s">
        <v>17</v>
      </c>
      <c r="C7" t="s">
        <v>49</v>
      </c>
      <c r="E7">
        <v>2507</v>
      </c>
    </row>
    <row r="8" spans="1:5" x14ac:dyDescent="0.35">
      <c r="A8">
        <v>7</v>
      </c>
      <c r="B8" t="s">
        <v>13</v>
      </c>
      <c r="C8" t="s">
        <v>57</v>
      </c>
      <c r="E8">
        <v>2299</v>
      </c>
    </row>
    <row r="9" spans="1:5" x14ac:dyDescent="0.35">
      <c r="A9">
        <v>8</v>
      </c>
      <c r="B9" t="s">
        <v>59</v>
      </c>
      <c r="C9" t="s">
        <v>58</v>
      </c>
      <c r="E9">
        <v>2279</v>
      </c>
    </row>
    <row r="10" spans="1:5" x14ac:dyDescent="0.35">
      <c r="A10">
        <v>9</v>
      </c>
      <c r="B10" t="s">
        <v>39</v>
      </c>
      <c r="C10" t="s">
        <v>34</v>
      </c>
      <c r="E10">
        <v>2258</v>
      </c>
    </row>
    <row r="11" spans="1:5" x14ac:dyDescent="0.35">
      <c r="A11">
        <v>10</v>
      </c>
      <c r="B11" t="s">
        <v>28</v>
      </c>
      <c r="C11" t="s">
        <v>27</v>
      </c>
      <c r="E11">
        <v>2123</v>
      </c>
    </row>
    <row r="12" spans="1:5" x14ac:dyDescent="0.35">
      <c r="A12">
        <v>11</v>
      </c>
      <c r="B12" t="s">
        <v>5</v>
      </c>
      <c r="C12" t="s">
        <v>60</v>
      </c>
      <c r="E12">
        <v>2007</v>
      </c>
    </row>
    <row r="13" spans="1:5" x14ac:dyDescent="0.35">
      <c r="A13">
        <v>12</v>
      </c>
      <c r="B13" t="s">
        <v>31</v>
      </c>
      <c r="C13" t="s">
        <v>61</v>
      </c>
      <c r="E13">
        <v>1955</v>
      </c>
    </row>
    <row r="14" spans="1:5" x14ac:dyDescent="0.35">
      <c r="A14">
        <v>13</v>
      </c>
      <c r="B14" t="s">
        <v>0</v>
      </c>
      <c r="C14" t="s">
        <v>30</v>
      </c>
      <c r="E14">
        <v>1863</v>
      </c>
    </row>
    <row r="15" spans="1:5" x14ac:dyDescent="0.35">
      <c r="A15">
        <v>14</v>
      </c>
      <c r="B15" t="s">
        <v>74</v>
      </c>
      <c r="C15" t="s">
        <v>62</v>
      </c>
      <c r="E15">
        <v>1417</v>
      </c>
    </row>
    <row r="16" spans="1:5" x14ac:dyDescent="0.35">
      <c r="A16">
        <v>15</v>
      </c>
      <c r="B16" t="s">
        <v>63</v>
      </c>
      <c r="C16" t="s">
        <v>37</v>
      </c>
      <c r="E16">
        <v>1137</v>
      </c>
    </row>
    <row r="17" spans="1:5" x14ac:dyDescent="0.35">
      <c r="A17">
        <v>16</v>
      </c>
      <c r="B17" t="s">
        <v>8</v>
      </c>
      <c r="C17" t="s">
        <v>64</v>
      </c>
      <c r="E17">
        <v>1133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50B6-CDF0-42FD-A5D8-64B648C08420}">
  <dimension ref="A1:D19"/>
  <sheetViews>
    <sheetView showGridLines="0" workbookViewId="0">
      <selection activeCell="F1" sqref="F1:F19"/>
    </sheetView>
  </sheetViews>
  <sheetFormatPr defaultColWidth="9.08984375" defaultRowHeight="14.5" x14ac:dyDescent="0.35"/>
  <cols>
    <col min="1" max="1" width="2.81640625" bestFit="1" customWidth="1"/>
    <col min="2" max="2" width="17.1796875" bestFit="1" customWidth="1"/>
    <col min="3" max="3" width="33.36328125" bestFit="1" customWidth="1"/>
    <col min="4" max="4" width="5.81640625" bestFit="1" customWidth="1"/>
  </cols>
  <sheetData>
    <row r="1" spans="1:4" x14ac:dyDescent="0.35">
      <c r="A1">
        <v>1</v>
      </c>
      <c r="B1" t="s">
        <v>18</v>
      </c>
      <c r="C1" t="s">
        <v>65</v>
      </c>
      <c r="D1">
        <v>10689</v>
      </c>
    </row>
    <row r="2" spans="1:4" x14ac:dyDescent="0.35">
      <c r="A2">
        <v>2</v>
      </c>
      <c r="B2" t="s">
        <v>59</v>
      </c>
      <c r="C2" t="s">
        <v>66</v>
      </c>
      <c r="D2">
        <v>8982</v>
      </c>
    </row>
    <row r="3" spans="1:4" x14ac:dyDescent="0.35">
      <c r="A3">
        <v>3</v>
      </c>
      <c r="B3" t="s">
        <v>0</v>
      </c>
      <c r="C3" t="s">
        <v>30</v>
      </c>
      <c r="D3">
        <v>8611</v>
      </c>
    </row>
    <row r="4" spans="1:4" x14ac:dyDescent="0.35">
      <c r="A4">
        <v>4</v>
      </c>
      <c r="B4" t="s">
        <v>6</v>
      </c>
      <c r="C4" t="s">
        <v>67</v>
      </c>
      <c r="D4">
        <v>8173</v>
      </c>
    </row>
    <row r="5" spans="1:4" x14ac:dyDescent="0.35">
      <c r="A5">
        <v>5</v>
      </c>
      <c r="B5" t="s">
        <v>39</v>
      </c>
      <c r="C5" t="s">
        <v>34</v>
      </c>
      <c r="D5">
        <v>8046</v>
      </c>
    </row>
    <row r="6" spans="1:4" x14ac:dyDescent="0.35">
      <c r="A6">
        <v>6</v>
      </c>
      <c r="B6" t="s">
        <v>76</v>
      </c>
      <c r="C6" t="s">
        <v>75</v>
      </c>
      <c r="D6">
        <v>7848</v>
      </c>
    </row>
    <row r="7" spans="1:4" x14ac:dyDescent="0.35">
      <c r="A7">
        <v>7</v>
      </c>
      <c r="B7" t="s">
        <v>12</v>
      </c>
      <c r="C7" t="s">
        <v>77</v>
      </c>
      <c r="D7">
        <v>7670</v>
      </c>
    </row>
    <row r="8" spans="1:4" x14ac:dyDescent="0.35">
      <c r="A8">
        <v>8</v>
      </c>
      <c r="B8" t="s">
        <v>13</v>
      </c>
      <c r="C8" t="s">
        <v>68</v>
      </c>
      <c r="D8">
        <v>7337</v>
      </c>
    </row>
    <row r="9" spans="1:4" x14ac:dyDescent="0.35">
      <c r="A9">
        <v>9</v>
      </c>
      <c r="B9" t="s">
        <v>70</v>
      </c>
      <c r="C9" t="s">
        <v>69</v>
      </c>
      <c r="D9">
        <v>7119</v>
      </c>
    </row>
    <row r="10" spans="1:4" x14ac:dyDescent="0.35">
      <c r="A10">
        <v>10</v>
      </c>
      <c r="B10" t="s">
        <v>17</v>
      </c>
      <c r="C10" t="s">
        <v>35</v>
      </c>
      <c r="D10">
        <v>7048</v>
      </c>
    </row>
    <row r="11" spans="1:4" x14ac:dyDescent="0.35">
      <c r="A11">
        <v>11</v>
      </c>
      <c r="B11" t="s">
        <v>71</v>
      </c>
      <c r="C11" t="s">
        <v>78</v>
      </c>
      <c r="D11">
        <v>6977</v>
      </c>
    </row>
    <row r="12" spans="1:4" x14ac:dyDescent="0.35">
      <c r="A12">
        <v>12</v>
      </c>
      <c r="B12" t="s">
        <v>7</v>
      </c>
      <c r="C12" t="s">
        <v>53</v>
      </c>
      <c r="D12">
        <v>6969</v>
      </c>
    </row>
    <row r="13" spans="1:4" x14ac:dyDescent="0.35">
      <c r="A13">
        <v>13</v>
      </c>
      <c r="B13" t="s">
        <v>5</v>
      </c>
      <c r="C13" t="s">
        <v>60</v>
      </c>
      <c r="D13">
        <v>6591</v>
      </c>
    </row>
    <row r="14" spans="1:4" x14ac:dyDescent="0.35">
      <c r="A14">
        <v>14</v>
      </c>
      <c r="B14" t="s">
        <v>31</v>
      </c>
      <c r="C14" t="s">
        <v>72</v>
      </c>
      <c r="D14">
        <v>6261</v>
      </c>
    </row>
    <row r="15" spans="1:4" x14ac:dyDescent="0.35">
      <c r="A15">
        <v>15</v>
      </c>
      <c r="B15" t="s">
        <v>3</v>
      </c>
      <c r="C15" t="s">
        <v>56</v>
      </c>
      <c r="D15">
        <v>5960</v>
      </c>
    </row>
    <row r="16" spans="1:4" x14ac:dyDescent="0.35">
      <c r="A16">
        <v>16</v>
      </c>
      <c r="B16" t="s">
        <v>74</v>
      </c>
      <c r="C16" t="s">
        <v>73</v>
      </c>
      <c r="D16">
        <v>5628</v>
      </c>
    </row>
    <row r="17" spans="1:4" x14ac:dyDescent="0.35">
      <c r="A17">
        <v>17</v>
      </c>
      <c r="B17" t="s">
        <v>28</v>
      </c>
      <c r="C17" t="s">
        <v>27</v>
      </c>
      <c r="D17">
        <v>5278</v>
      </c>
    </row>
    <row r="18" spans="1:4" x14ac:dyDescent="0.35">
      <c r="A18">
        <v>18</v>
      </c>
      <c r="B18" t="s">
        <v>52</v>
      </c>
      <c r="C18" t="s">
        <v>51</v>
      </c>
      <c r="D18">
        <v>5109</v>
      </c>
    </row>
    <row r="19" spans="1:4" x14ac:dyDescent="0.35">
      <c r="A19">
        <v>19</v>
      </c>
      <c r="B19" t="s">
        <v>8</v>
      </c>
      <c r="C19" t="s">
        <v>79</v>
      </c>
      <c r="D19">
        <v>4851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A4E6-D3C2-4B49-A09E-983A42E90745}">
  <dimension ref="A1:D14"/>
  <sheetViews>
    <sheetView workbookViewId="0">
      <selection activeCell="F1" sqref="F1:F1048576"/>
    </sheetView>
  </sheetViews>
  <sheetFormatPr defaultRowHeight="14.5" x14ac:dyDescent="0.35"/>
  <cols>
    <col min="2" max="2" width="14.453125" bestFit="1" customWidth="1"/>
    <col min="3" max="3" width="34.90625" bestFit="1" customWidth="1"/>
  </cols>
  <sheetData>
    <row r="1" spans="1:4" x14ac:dyDescent="0.35">
      <c r="A1">
        <v>1</v>
      </c>
      <c r="B1" t="s">
        <v>6</v>
      </c>
      <c r="C1" t="s">
        <v>67</v>
      </c>
      <c r="D1">
        <v>3978</v>
      </c>
    </row>
    <row r="2" spans="1:4" x14ac:dyDescent="0.35">
      <c r="A2">
        <v>2</v>
      </c>
      <c r="B2" t="s">
        <v>28</v>
      </c>
      <c r="C2" t="s">
        <v>27</v>
      </c>
      <c r="D2">
        <v>3754</v>
      </c>
    </row>
    <row r="3" spans="1:4" x14ac:dyDescent="0.35">
      <c r="A3">
        <v>3</v>
      </c>
      <c r="B3" t="s">
        <v>74</v>
      </c>
      <c r="C3" t="s">
        <v>80</v>
      </c>
      <c r="D3">
        <v>3447</v>
      </c>
    </row>
    <row r="4" spans="1:4" x14ac:dyDescent="0.35">
      <c r="A4">
        <v>4</v>
      </c>
      <c r="B4" t="s">
        <v>59</v>
      </c>
      <c r="C4" t="s">
        <v>81</v>
      </c>
      <c r="D4">
        <v>3078</v>
      </c>
    </row>
    <row r="5" spans="1:4" x14ac:dyDescent="0.35">
      <c r="A5">
        <v>5</v>
      </c>
      <c r="B5" t="s">
        <v>18</v>
      </c>
      <c r="C5" t="s">
        <v>65</v>
      </c>
      <c r="D5">
        <v>3049</v>
      </c>
    </row>
    <row r="6" spans="1:4" x14ac:dyDescent="0.35">
      <c r="A6">
        <v>6</v>
      </c>
      <c r="B6" t="s">
        <v>3</v>
      </c>
      <c r="C6" t="s">
        <v>56</v>
      </c>
      <c r="D6">
        <v>3032</v>
      </c>
    </row>
    <row r="7" spans="1:4" x14ac:dyDescent="0.35">
      <c r="A7">
        <v>7</v>
      </c>
      <c r="B7" t="s">
        <v>5</v>
      </c>
      <c r="C7" t="s">
        <v>60</v>
      </c>
      <c r="D7">
        <v>2991</v>
      </c>
    </row>
    <row r="8" spans="1:4" x14ac:dyDescent="0.35">
      <c r="A8">
        <v>8</v>
      </c>
      <c r="B8" t="s">
        <v>7</v>
      </c>
      <c r="C8" t="s">
        <v>53</v>
      </c>
      <c r="D8">
        <v>2859</v>
      </c>
    </row>
    <row r="9" spans="1:4" x14ac:dyDescent="0.35">
      <c r="A9">
        <v>9</v>
      </c>
      <c r="B9" t="s">
        <v>83</v>
      </c>
      <c r="C9" t="s">
        <v>82</v>
      </c>
      <c r="D9">
        <v>2727</v>
      </c>
    </row>
    <row r="10" spans="1:4" x14ac:dyDescent="0.35">
      <c r="A10">
        <v>10</v>
      </c>
      <c r="B10" t="s">
        <v>8</v>
      </c>
      <c r="C10" t="s">
        <v>79</v>
      </c>
      <c r="D10">
        <v>2468</v>
      </c>
    </row>
    <row r="11" spans="1:4" x14ac:dyDescent="0.35">
      <c r="A11">
        <v>11</v>
      </c>
      <c r="B11" t="s">
        <v>0</v>
      </c>
      <c r="C11" t="s">
        <v>84</v>
      </c>
      <c r="D11">
        <v>2412</v>
      </c>
    </row>
    <row r="12" spans="1:4" x14ac:dyDescent="0.35">
      <c r="A12">
        <v>12</v>
      </c>
      <c r="B12" t="s">
        <v>52</v>
      </c>
      <c r="C12" t="s">
        <v>51</v>
      </c>
      <c r="D12">
        <v>2240</v>
      </c>
    </row>
    <row r="13" spans="1:4" x14ac:dyDescent="0.35">
      <c r="A13">
        <v>13</v>
      </c>
      <c r="B13" t="s">
        <v>86</v>
      </c>
      <c r="C13" t="s">
        <v>85</v>
      </c>
      <c r="D13">
        <v>2172</v>
      </c>
    </row>
    <row r="14" spans="1:4" x14ac:dyDescent="0.35">
      <c r="A14">
        <v>14</v>
      </c>
      <c r="B14" t="s">
        <v>13</v>
      </c>
      <c r="C14" t="s">
        <v>68</v>
      </c>
      <c r="D14">
        <v>1991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C5245-2D1C-41D6-A2A2-6FE5B64CD046}">
  <sheetPr filterMode="1"/>
  <dimension ref="A1:F166"/>
  <sheetViews>
    <sheetView workbookViewId="0">
      <selection activeCell="B12" sqref="B12"/>
    </sheetView>
  </sheetViews>
  <sheetFormatPr defaultRowHeight="14.5" x14ac:dyDescent="0.35"/>
  <cols>
    <col min="2" max="2" width="21.453125" bestFit="1" customWidth="1"/>
    <col min="3" max="3" width="25.453125" bestFit="1" customWidth="1"/>
  </cols>
  <sheetData>
    <row r="1" spans="1:5" x14ac:dyDescent="0.35">
      <c r="A1">
        <v>1</v>
      </c>
      <c r="B1" t="s">
        <v>88</v>
      </c>
      <c r="C1" t="s">
        <v>87</v>
      </c>
      <c r="D1">
        <v>11916</v>
      </c>
      <c r="E1" t="str">
        <f>_xlfn.XLOOKUP(B1,Overall!B:B,Overall!B:B)</f>
        <v>Grober</v>
      </c>
    </row>
    <row r="2" spans="1:5" x14ac:dyDescent="0.35">
      <c r="A2">
        <v>2</v>
      </c>
      <c r="B2" t="s">
        <v>6</v>
      </c>
      <c r="C2" t="s">
        <v>89</v>
      </c>
      <c r="D2">
        <v>11224</v>
      </c>
      <c r="E2" t="str">
        <f>_xlfn.XLOOKUP(B2,Overall!B:B,Overall!B:B)</f>
        <v>Killa</v>
      </c>
    </row>
    <row r="3" spans="1:5" x14ac:dyDescent="0.35">
      <c r="A3">
        <v>3</v>
      </c>
      <c r="B3" t="s">
        <v>74</v>
      </c>
      <c r="C3" t="s">
        <v>90</v>
      </c>
      <c r="D3">
        <v>11056</v>
      </c>
      <c r="E3" t="str">
        <f>_xlfn.XLOOKUP(B3,Overall!B:B,Overall!B:B)</f>
        <v>Claire</v>
      </c>
    </row>
    <row r="4" spans="1:5" x14ac:dyDescent="0.35">
      <c r="A4">
        <v>4</v>
      </c>
      <c r="B4" t="s">
        <v>3</v>
      </c>
      <c r="C4" t="s">
        <v>56</v>
      </c>
      <c r="D4">
        <v>10987</v>
      </c>
      <c r="E4" t="str">
        <f>_xlfn.XLOOKUP(B4,Overall!B:B,Overall!B:B)</f>
        <v>Simon</v>
      </c>
    </row>
    <row r="5" spans="1:5" x14ac:dyDescent="0.35">
      <c r="A5">
        <v>5</v>
      </c>
      <c r="B5" t="s">
        <v>18</v>
      </c>
      <c r="C5" t="s">
        <v>65</v>
      </c>
      <c r="D5">
        <v>10922</v>
      </c>
      <c r="E5" t="str">
        <f>_xlfn.XLOOKUP(B5,Overall!B:B,Overall!B:B)</f>
        <v>Jax</v>
      </c>
    </row>
    <row r="6" spans="1:5" x14ac:dyDescent="0.35">
      <c r="A6">
        <v>6</v>
      </c>
      <c r="B6" t="s">
        <v>39</v>
      </c>
      <c r="C6" t="s">
        <v>34</v>
      </c>
      <c r="D6">
        <v>10860</v>
      </c>
      <c r="E6" t="str">
        <f>_xlfn.XLOOKUP(B6,Overall!B:B,Overall!B:B)</f>
        <v>JJ Durniniho</v>
      </c>
    </row>
    <row r="7" spans="1:5" x14ac:dyDescent="0.35">
      <c r="A7">
        <v>7</v>
      </c>
      <c r="B7" t="s">
        <v>76</v>
      </c>
      <c r="C7" t="s">
        <v>92</v>
      </c>
      <c r="D7">
        <v>10612</v>
      </c>
      <c r="E7" t="str">
        <f>_xlfn.XLOOKUP(B7,Overall!B:B,Overall!B:B)</f>
        <v>Don Hector</v>
      </c>
    </row>
    <row r="8" spans="1:5" x14ac:dyDescent="0.35">
      <c r="A8">
        <v>8</v>
      </c>
      <c r="B8" t="s">
        <v>93</v>
      </c>
      <c r="C8" t="s">
        <v>79</v>
      </c>
      <c r="D8">
        <v>10544</v>
      </c>
      <c r="E8" t="str">
        <f>_xlfn.XLOOKUP(B8,Overall!B:B,Overall!B:B)</f>
        <v>Carl Dyson</v>
      </c>
    </row>
    <row r="9" spans="1:5" x14ac:dyDescent="0.35">
      <c r="A9">
        <v>9</v>
      </c>
      <c r="B9" t="s">
        <v>13</v>
      </c>
      <c r="C9" t="s">
        <v>68</v>
      </c>
      <c r="D9">
        <v>9945</v>
      </c>
      <c r="E9" t="str">
        <f>_xlfn.XLOOKUP(B9,Overall!B:B,Overall!B:B)</f>
        <v>Sir Bob Brailsford</v>
      </c>
    </row>
    <row r="10" spans="1:5" x14ac:dyDescent="0.35">
      <c r="A10">
        <v>10</v>
      </c>
      <c r="B10" t="s">
        <v>5</v>
      </c>
      <c r="C10" t="s">
        <v>60</v>
      </c>
      <c r="D10">
        <v>9764</v>
      </c>
      <c r="E10" t="str">
        <f>_xlfn.XLOOKUP(B10,Overall!B:B,Overall!B:B)</f>
        <v>Debbie Ward</v>
      </c>
    </row>
    <row r="11" spans="1:5" x14ac:dyDescent="0.35">
      <c r="A11">
        <v>11</v>
      </c>
      <c r="B11" t="s">
        <v>95</v>
      </c>
      <c r="C11" t="s">
        <v>94</v>
      </c>
      <c r="D11">
        <v>9664</v>
      </c>
      <c r="E11" t="str">
        <f>_xlfn.XLOOKUP(B11,Overall!B:B,Overall!B:B)</f>
        <v>Maciej Suchocki</v>
      </c>
    </row>
    <row r="12" spans="1:5" x14ac:dyDescent="0.35">
      <c r="A12">
        <v>12</v>
      </c>
      <c r="B12" t="s">
        <v>70</v>
      </c>
      <c r="C12" t="s">
        <v>69</v>
      </c>
      <c r="D12">
        <v>9164</v>
      </c>
      <c r="E12">
        <f>_xlfn.XLOOKUP(I12,Overall!B:B,Overall!B:B)</f>
        <v>0</v>
      </c>
    </row>
    <row r="13" spans="1:5" x14ac:dyDescent="0.35">
      <c r="A13">
        <v>13</v>
      </c>
      <c r="B13" t="s">
        <v>31</v>
      </c>
      <c r="C13" t="s">
        <v>96</v>
      </c>
      <c r="D13">
        <v>9141</v>
      </c>
      <c r="E13" t="str">
        <f>_xlfn.XLOOKUP(B13,Overall!B:B,Overall!B:B)</f>
        <v>David Wilson</v>
      </c>
    </row>
    <row r="14" spans="1:5" x14ac:dyDescent="0.35">
      <c r="A14">
        <v>14</v>
      </c>
      <c r="B14" t="s">
        <v>59</v>
      </c>
      <c r="C14" t="s">
        <v>97</v>
      </c>
      <c r="D14">
        <v>9021</v>
      </c>
      <c r="E14" t="str">
        <f>_xlfn.XLOOKUP(B14,Overall!B:B,Overall!B:B)</f>
        <v>Sophie</v>
      </c>
    </row>
    <row r="15" spans="1:5" x14ac:dyDescent="0.35">
      <c r="A15">
        <v>15</v>
      </c>
      <c r="B15" t="s">
        <v>28</v>
      </c>
      <c r="C15" t="s">
        <v>98</v>
      </c>
      <c r="D15">
        <v>8548</v>
      </c>
      <c r="E15" t="str">
        <f>_xlfn.XLOOKUP(B15,Overall!B:B,Overall!B:B)</f>
        <v>V and A</v>
      </c>
    </row>
    <row r="16" spans="1:5" x14ac:dyDescent="0.35">
      <c r="A16">
        <v>16</v>
      </c>
      <c r="B16" t="s">
        <v>71</v>
      </c>
      <c r="C16" t="s">
        <v>99</v>
      </c>
      <c r="D16">
        <v>8537</v>
      </c>
      <c r="E16" t="str">
        <f>_xlfn.XLOOKUP(B16,Overall!B:B,Overall!B:B)</f>
        <v>Doug Di Bianchi</v>
      </c>
    </row>
    <row r="17" spans="1:5" x14ac:dyDescent="0.35">
      <c r="A17">
        <v>17</v>
      </c>
      <c r="B17" t="s">
        <v>52</v>
      </c>
      <c r="C17" t="s">
        <v>51</v>
      </c>
      <c r="D17">
        <v>8469</v>
      </c>
      <c r="E17" t="str">
        <f>_xlfn.XLOOKUP(B17,Overall!B:B,Overall!B:B)</f>
        <v>Honeymonster</v>
      </c>
    </row>
    <row r="18" spans="1:5" x14ac:dyDescent="0.35">
      <c r="A18">
        <v>18</v>
      </c>
      <c r="B18" t="s">
        <v>17</v>
      </c>
      <c r="C18" t="s">
        <v>100</v>
      </c>
      <c r="D18">
        <v>8466</v>
      </c>
      <c r="E18" t="str">
        <f>_xlfn.XLOOKUP(B18,Overall!B:B,Overall!B:B)</f>
        <v>Aubrey and Chris</v>
      </c>
    </row>
    <row r="19" spans="1:5" x14ac:dyDescent="0.35">
      <c r="A19">
        <v>19</v>
      </c>
      <c r="B19" t="s">
        <v>7</v>
      </c>
      <c r="C19" t="s">
        <v>36</v>
      </c>
      <c r="D19">
        <v>8261</v>
      </c>
      <c r="E19" t="str">
        <f>_xlfn.XLOOKUP(B19,Overall!B:B,Overall!B:B)</f>
        <v>Jamie kershaw</v>
      </c>
    </row>
    <row r="20" spans="1:5" x14ac:dyDescent="0.35">
      <c r="A20">
        <v>20</v>
      </c>
      <c r="B20" t="s">
        <v>12</v>
      </c>
      <c r="C20" t="s">
        <v>101</v>
      </c>
      <c r="D20">
        <v>8010</v>
      </c>
      <c r="E20" t="str">
        <f>_xlfn.XLOOKUP(B20,Overall!B:B,Overall!B:B)</f>
        <v>Huw Wilson</v>
      </c>
    </row>
    <row r="21" spans="1:5" x14ac:dyDescent="0.35">
      <c r="A21">
        <v>21</v>
      </c>
      <c r="B21" t="s">
        <v>0</v>
      </c>
      <c r="C21" t="s">
        <v>30</v>
      </c>
      <c r="D21">
        <v>7797</v>
      </c>
      <c r="E21" t="str">
        <f>_xlfn.XLOOKUP(B21,Overall!B:B,Overall!B:B)</f>
        <v>Louis Killworth</v>
      </c>
    </row>
    <row r="41" spans="5:6" hidden="1" x14ac:dyDescent="0.35">
      <c r="E41">
        <v>1</v>
      </c>
      <c r="F41">
        <v>1</v>
      </c>
    </row>
    <row r="42" spans="5:6" hidden="1" x14ac:dyDescent="0.35">
      <c r="E42">
        <v>2</v>
      </c>
      <c r="F42">
        <v>11916</v>
      </c>
    </row>
    <row r="43" spans="5:6" hidden="1" x14ac:dyDescent="0.35">
      <c r="E43">
        <v>3</v>
      </c>
    </row>
    <row r="44" spans="5:6" hidden="1" x14ac:dyDescent="0.35">
      <c r="E44">
        <v>4</v>
      </c>
      <c r="F44" t="s">
        <v>87</v>
      </c>
    </row>
    <row r="45" spans="5:6" hidden="1" x14ac:dyDescent="0.35">
      <c r="E45">
        <v>5</v>
      </c>
    </row>
    <row r="46" spans="5:6" x14ac:dyDescent="0.35">
      <c r="E46">
        <v>6</v>
      </c>
      <c r="F46" t="s">
        <v>88</v>
      </c>
    </row>
    <row r="47" spans="5:6" hidden="1" x14ac:dyDescent="0.35">
      <c r="E47">
        <v>1</v>
      </c>
      <c r="F47">
        <v>2</v>
      </c>
    </row>
    <row r="48" spans="5:6" hidden="1" x14ac:dyDescent="0.35">
      <c r="E48">
        <v>2</v>
      </c>
      <c r="F48">
        <v>11224</v>
      </c>
    </row>
    <row r="49" spans="5:6" hidden="1" x14ac:dyDescent="0.35">
      <c r="E49">
        <v>3</v>
      </c>
    </row>
    <row r="50" spans="5:6" hidden="1" x14ac:dyDescent="0.35">
      <c r="E50">
        <v>4</v>
      </c>
      <c r="F50" t="s">
        <v>89</v>
      </c>
    </row>
    <row r="51" spans="5:6" hidden="1" x14ac:dyDescent="0.35">
      <c r="E51">
        <v>5</v>
      </c>
    </row>
    <row r="52" spans="5:6" x14ac:dyDescent="0.35">
      <c r="E52">
        <v>6</v>
      </c>
      <c r="F52" t="s">
        <v>6</v>
      </c>
    </row>
    <row r="53" spans="5:6" hidden="1" x14ac:dyDescent="0.35">
      <c r="E53">
        <v>1</v>
      </c>
      <c r="F53">
        <v>3</v>
      </c>
    </row>
    <row r="54" spans="5:6" hidden="1" x14ac:dyDescent="0.35">
      <c r="E54">
        <v>2</v>
      </c>
      <c r="F54">
        <v>11056</v>
      </c>
    </row>
    <row r="55" spans="5:6" hidden="1" x14ac:dyDescent="0.35">
      <c r="E55">
        <v>3</v>
      </c>
    </row>
    <row r="56" spans="5:6" hidden="1" x14ac:dyDescent="0.35">
      <c r="E56">
        <v>4</v>
      </c>
      <c r="F56" t="s">
        <v>90</v>
      </c>
    </row>
    <row r="57" spans="5:6" hidden="1" x14ac:dyDescent="0.35">
      <c r="E57">
        <v>5</v>
      </c>
    </row>
    <row r="58" spans="5:6" x14ac:dyDescent="0.35">
      <c r="E58">
        <v>6</v>
      </c>
      <c r="F58" t="s">
        <v>91</v>
      </c>
    </row>
    <row r="59" spans="5:6" hidden="1" x14ac:dyDescent="0.35">
      <c r="E59">
        <v>1</v>
      </c>
      <c r="F59">
        <v>4</v>
      </c>
    </row>
    <row r="60" spans="5:6" hidden="1" x14ac:dyDescent="0.35">
      <c r="E60">
        <v>2</v>
      </c>
      <c r="F60">
        <v>10987</v>
      </c>
    </row>
    <row r="61" spans="5:6" hidden="1" x14ac:dyDescent="0.35">
      <c r="E61">
        <v>3</v>
      </c>
    </row>
    <row r="62" spans="5:6" hidden="1" x14ac:dyDescent="0.35">
      <c r="E62">
        <v>4</v>
      </c>
      <c r="F62" t="s">
        <v>56</v>
      </c>
    </row>
    <row r="63" spans="5:6" hidden="1" x14ac:dyDescent="0.35">
      <c r="E63">
        <v>5</v>
      </c>
    </row>
    <row r="64" spans="5:6" x14ac:dyDescent="0.35">
      <c r="E64">
        <v>6</v>
      </c>
      <c r="F64" t="s">
        <v>3</v>
      </c>
    </row>
    <row r="65" spans="5:6" hidden="1" x14ac:dyDescent="0.35">
      <c r="E65">
        <v>1</v>
      </c>
      <c r="F65">
        <v>5</v>
      </c>
    </row>
    <row r="66" spans="5:6" hidden="1" x14ac:dyDescent="0.35">
      <c r="E66">
        <v>2</v>
      </c>
      <c r="F66">
        <v>10922</v>
      </c>
    </row>
    <row r="67" spans="5:6" hidden="1" x14ac:dyDescent="0.35">
      <c r="E67">
        <v>3</v>
      </c>
    </row>
    <row r="68" spans="5:6" hidden="1" x14ac:dyDescent="0.35">
      <c r="E68">
        <v>4</v>
      </c>
      <c r="F68" t="s">
        <v>65</v>
      </c>
    </row>
    <row r="69" spans="5:6" hidden="1" x14ac:dyDescent="0.35">
      <c r="E69">
        <v>5</v>
      </c>
    </row>
    <row r="70" spans="5:6" x14ac:dyDescent="0.35">
      <c r="E70">
        <v>6</v>
      </c>
      <c r="F70" t="s">
        <v>18</v>
      </c>
    </row>
    <row r="71" spans="5:6" hidden="1" x14ac:dyDescent="0.35">
      <c r="E71">
        <v>1</v>
      </c>
      <c r="F71">
        <v>6</v>
      </c>
    </row>
    <row r="72" spans="5:6" hidden="1" x14ac:dyDescent="0.35">
      <c r="E72">
        <v>2</v>
      </c>
      <c r="F72">
        <v>10860</v>
      </c>
    </row>
    <row r="73" spans="5:6" hidden="1" x14ac:dyDescent="0.35">
      <c r="E73">
        <v>3</v>
      </c>
    </row>
    <row r="74" spans="5:6" hidden="1" x14ac:dyDescent="0.35">
      <c r="E74">
        <v>4</v>
      </c>
      <c r="F74" t="s">
        <v>34</v>
      </c>
    </row>
    <row r="75" spans="5:6" hidden="1" x14ac:dyDescent="0.35">
      <c r="E75">
        <v>5</v>
      </c>
    </row>
    <row r="76" spans="5:6" x14ac:dyDescent="0.35">
      <c r="E76">
        <v>6</v>
      </c>
      <c r="F76" t="s">
        <v>39</v>
      </c>
    </row>
    <row r="77" spans="5:6" hidden="1" x14ac:dyDescent="0.35">
      <c r="E77">
        <v>1</v>
      </c>
      <c r="F77">
        <v>7</v>
      </c>
    </row>
    <row r="78" spans="5:6" hidden="1" x14ac:dyDescent="0.35">
      <c r="E78">
        <v>2</v>
      </c>
      <c r="F78">
        <v>10612</v>
      </c>
    </row>
    <row r="79" spans="5:6" hidden="1" x14ac:dyDescent="0.35">
      <c r="E79">
        <v>3</v>
      </c>
    </row>
    <row r="80" spans="5:6" hidden="1" x14ac:dyDescent="0.35">
      <c r="E80">
        <v>4</v>
      </c>
      <c r="F80" t="s">
        <v>92</v>
      </c>
    </row>
    <row r="81" spans="5:6" hidden="1" x14ac:dyDescent="0.35">
      <c r="E81">
        <v>5</v>
      </c>
    </row>
    <row r="82" spans="5:6" x14ac:dyDescent="0.35">
      <c r="E82">
        <v>6</v>
      </c>
      <c r="F82" t="s">
        <v>76</v>
      </c>
    </row>
    <row r="83" spans="5:6" hidden="1" x14ac:dyDescent="0.35">
      <c r="E83">
        <v>1</v>
      </c>
      <c r="F83">
        <v>8</v>
      </c>
    </row>
    <row r="84" spans="5:6" hidden="1" x14ac:dyDescent="0.35">
      <c r="E84">
        <v>2</v>
      </c>
      <c r="F84">
        <v>10544</v>
      </c>
    </row>
    <row r="85" spans="5:6" hidden="1" x14ac:dyDescent="0.35">
      <c r="E85">
        <v>3</v>
      </c>
    </row>
    <row r="86" spans="5:6" hidden="1" x14ac:dyDescent="0.35">
      <c r="E86">
        <v>4</v>
      </c>
      <c r="F86" t="s">
        <v>79</v>
      </c>
    </row>
    <row r="87" spans="5:6" hidden="1" x14ac:dyDescent="0.35">
      <c r="E87">
        <v>5</v>
      </c>
    </row>
    <row r="88" spans="5:6" x14ac:dyDescent="0.35">
      <c r="E88">
        <v>6</v>
      </c>
      <c r="F88" t="s">
        <v>93</v>
      </c>
    </row>
    <row r="89" spans="5:6" hidden="1" x14ac:dyDescent="0.35">
      <c r="E89">
        <v>1</v>
      </c>
      <c r="F89">
        <v>9</v>
      </c>
    </row>
    <row r="90" spans="5:6" hidden="1" x14ac:dyDescent="0.35">
      <c r="E90">
        <v>2</v>
      </c>
      <c r="F90">
        <v>9945</v>
      </c>
    </row>
    <row r="91" spans="5:6" hidden="1" x14ac:dyDescent="0.35">
      <c r="E91">
        <v>3</v>
      </c>
    </row>
    <row r="92" spans="5:6" hidden="1" x14ac:dyDescent="0.35">
      <c r="E92">
        <v>4</v>
      </c>
      <c r="F92" t="s">
        <v>68</v>
      </c>
    </row>
    <row r="93" spans="5:6" hidden="1" x14ac:dyDescent="0.35">
      <c r="E93">
        <v>5</v>
      </c>
    </row>
    <row r="94" spans="5:6" x14ac:dyDescent="0.35">
      <c r="E94">
        <v>6</v>
      </c>
      <c r="F94" t="s">
        <v>13</v>
      </c>
    </row>
    <row r="95" spans="5:6" hidden="1" x14ac:dyDescent="0.35">
      <c r="E95">
        <v>1</v>
      </c>
      <c r="F95">
        <v>10</v>
      </c>
    </row>
    <row r="96" spans="5:6" hidden="1" x14ac:dyDescent="0.35">
      <c r="E96">
        <v>2</v>
      </c>
      <c r="F96">
        <v>9764</v>
      </c>
    </row>
    <row r="97" spans="5:6" hidden="1" x14ac:dyDescent="0.35">
      <c r="E97">
        <v>3</v>
      </c>
    </row>
    <row r="98" spans="5:6" hidden="1" x14ac:dyDescent="0.35">
      <c r="E98">
        <v>4</v>
      </c>
      <c r="F98" t="s">
        <v>60</v>
      </c>
    </row>
    <row r="99" spans="5:6" hidden="1" x14ac:dyDescent="0.35">
      <c r="E99">
        <v>5</v>
      </c>
    </row>
    <row r="100" spans="5:6" x14ac:dyDescent="0.35">
      <c r="E100">
        <v>6</v>
      </c>
      <c r="F100" t="s">
        <v>5</v>
      </c>
    </row>
    <row r="101" spans="5:6" hidden="1" x14ac:dyDescent="0.35">
      <c r="E101">
        <v>1</v>
      </c>
      <c r="F101">
        <v>11</v>
      </c>
    </row>
    <row r="102" spans="5:6" hidden="1" x14ac:dyDescent="0.35">
      <c r="E102">
        <v>2</v>
      </c>
      <c r="F102">
        <v>9664</v>
      </c>
    </row>
    <row r="103" spans="5:6" hidden="1" x14ac:dyDescent="0.35">
      <c r="E103">
        <v>3</v>
      </c>
    </row>
    <row r="104" spans="5:6" hidden="1" x14ac:dyDescent="0.35">
      <c r="E104">
        <v>4</v>
      </c>
      <c r="F104" t="s">
        <v>94</v>
      </c>
    </row>
    <row r="105" spans="5:6" hidden="1" x14ac:dyDescent="0.35">
      <c r="E105">
        <v>5</v>
      </c>
    </row>
    <row r="106" spans="5:6" x14ac:dyDescent="0.35">
      <c r="E106">
        <v>6</v>
      </c>
      <c r="F106" t="s">
        <v>95</v>
      </c>
    </row>
    <row r="107" spans="5:6" hidden="1" x14ac:dyDescent="0.35">
      <c r="E107">
        <v>1</v>
      </c>
      <c r="F107">
        <v>12</v>
      </c>
    </row>
    <row r="108" spans="5:6" hidden="1" x14ac:dyDescent="0.35">
      <c r="E108">
        <v>2</v>
      </c>
      <c r="F108">
        <v>9164</v>
      </c>
    </row>
    <row r="109" spans="5:6" hidden="1" x14ac:dyDescent="0.35">
      <c r="E109">
        <v>3</v>
      </c>
    </row>
    <row r="110" spans="5:6" hidden="1" x14ac:dyDescent="0.35">
      <c r="E110">
        <v>4</v>
      </c>
      <c r="F110" t="s">
        <v>70</v>
      </c>
    </row>
    <row r="111" spans="5:6" hidden="1" x14ac:dyDescent="0.35">
      <c r="E111">
        <v>5</v>
      </c>
    </row>
    <row r="112" spans="5:6" x14ac:dyDescent="0.35">
      <c r="E112">
        <v>6</v>
      </c>
      <c r="F112" t="s">
        <v>69</v>
      </c>
    </row>
    <row r="113" spans="5:6" hidden="1" x14ac:dyDescent="0.35">
      <c r="E113">
        <v>1</v>
      </c>
      <c r="F113">
        <v>13</v>
      </c>
    </row>
    <row r="114" spans="5:6" hidden="1" x14ac:dyDescent="0.35">
      <c r="E114">
        <v>2</v>
      </c>
      <c r="F114">
        <v>9141</v>
      </c>
    </row>
    <row r="115" spans="5:6" hidden="1" x14ac:dyDescent="0.35">
      <c r="E115">
        <v>3</v>
      </c>
    </row>
    <row r="116" spans="5:6" hidden="1" x14ac:dyDescent="0.35">
      <c r="E116">
        <v>4</v>
      </c>
      <c r="F116" t="s">
        <v>96</v>
      </c>
    </row>
    <row r="117" spans="5:6" hidden="1" x14ac:dyDescent="0.35">
      <c r="E117">
        <v>5</v>
      </c>
    </row>
    <row r="118" spans="5:6" x14ac:dyDescent="0.35">
      <c r="E118">
        <v>6</v>
      </c>
      <c r="F118" t="s">
        <v>31</v>
      </c>
    </row>
    <row r="119" spans="5:6" hidden="1" x14ac:dyDescent="0.35">
      <c r="E119">
        <v>1</v>
      </c>
      <c r="F119">
        <v>14</v>
      </c>
    </row>
    <row r="120" spans="5:6" hidden="1" x14ac:dyDescent="0.35">
      <c r="E120">
        <v>2</v>
      </c>
      <c r="F120">
        <v>9021</v>
      </c>
    </row>
    <row r="121" spans="5:6" hidden="1" x14ac:dyDescent="0.35">
      <c r="E121">
        <v>3</v>
      </c>
    </row>
    <row r="122" spans="5:6" hidden="1" x14ac:dyDescent="0.35">
      <c r="E122">
        <v>4</v>
      </c>
      <c r="F122" t="s">
        <v>97</v>
      </c>
    </row>
    <row r="123" spans="5:6" hidden="1" x14ac:dyDescent="0.35">
      <c r="E123">
        <v>5</v>
      </c>
    </row>
    <row r="124" spans="5:6" x14ac:dyDescent="0.35">
      <c r="E124">
        <v>6</v>
      </c>
      <c r="F124" t="s">
        <v>59</v>
      </c>
    </row>
    <row r="125" spans="5:6" hidden="1" x14ac:dyDescent="0.35">
      <c r="E125">
        <v>1</v>
      </c>
      <c r="F125">
        <v>15</v>
      </c>
    </row>
    <row r="126" spans="5:6" hidden="1" x14ac:dyDescent="0.35">
      <c r="E126">
        <v>2</v>
      </c>
      <c r="F126">
        <v>8548</v>
      </c>
    </row>
    <row r="127" spans="5:6" hidden="1" x14ac:dyDescent="0.35">
      <c r="E127">
        <v>3</v>
      </c>
    </row>
    <row r="128" spans="5:6" hidden="1" x14ac:dyDescent="0.35">
      <c r="E128">
        <v>4</v>
      </c>
      <c r="F128" t="s">
        <v>98</v>
      </c>
    </row>
    <row r="129" spans="5:6" hidden="1" x14ac:dyDescent="0.35">
      <c r="E129">
        <v>5</v>
      </c>
    </row>
    <row r="130" spans="5:6" x14ac:dyDescent="0.35">
      <c r="E130">
        <v>6</v>
      </c>
      <c r="F130" t="s">
        <v>40</v>
      </c>
    </row>
    <row r="131" spans="5:6" hidden="1" x14ac:dyDescent="0.35">
      <c r="E131">
        <v>1</v>
      </c>
      <c r="F131">
        <v>16</v>
      </c>
    </row>
    <row r="132" spans="5:6" hidden="1" x14ac:dyDescent="0.35">
      <c r="E132">
        <v>2</v>
      </c>
      <c r="F132">
        <v>8537</v>
      </c>
    </row>
    <row r="133" spans="5:6" hidden="1" x14ac:dyDescent="0.35">
      <c r="E133">
        <v>3</v>
      </c>
    </row>
    <row r="134" spans="5:6" hidden="1" x14ac:dyDescent="0.35">
      <c r="E134">
        <v>4</v>
      </c>
      <c r="F134" t="s">
        <v>99</v>
      </c>
    </row>
    <row r="135" spans="5:6" hidden="1" x14ac:dyDescent="0.35">
      <c r="E135">
        <v>5</v>
      </c>
    </row>
    <row r="136" spans="5:6" x14ac:dyDescent="0.35">
      <c r="E136">
        <v>6</v>
      </c>
      <c r="F136" t="s">
        <v>71</v>
      </c>
    </row>
    <row r="137" spans="5:6" hidden="1" x14ac:dyDescent="0.35">
      <c r="E137">
        <v>1</v>
      </c>
      <c r="F137">
        <v>17</v>
      </c>
    </row>
    <row r="138" spans="5:6" hidden="1" x14ac:dyDescent="0.35">
      <c r="E138">
        <v>2</v>
      </c>
      <c r="F138">
        <v>8469</v>
      </c>
    </row>
    <row r="139" spans="5:6" hidden="1" x14ac:dyDescent="0.35">
      <c r="E139">
        <v>3</v>
      </c>
    </row>
    <row r="140" spans="5:6" hidden="1" x14ac:dyDescent="0.35">
      <c r="E140">
        <v>4</v>
      </c>
      <c r="F140" t="s">
        <v>51</v>
      </c>
    </row>
    <row r="141" spans="5:6" hidden="1" x14ac:dyDescent="0.35">
      <c r="E141">
        <v>5</v>
      </c>
    </row>
    <row r="142" spans="5:6" x14ac:dyDescent="0.35">
      <c r="E142">
        <v>6</v>
      </c>
      <c r="F142" t="s">
        <v>52</v>
      </c>
    </row>
    <row r="143" spans="5:6" hidden="1" x14ac:dyDescent="0.35">
      <c r="E143">
        <v>1</v>
      </c>
      <c r="F143">
        <v>18</v>
      </c>
    </row>
    <row r="144" spans="5:6" hidden="1" x14ac:dyDescent="0.35">
      <c r="E144">
        <v>2</v>
      </c>
      <c r="F144">
        <v>8466</v>
      </c>
    </row>
    <row r="145" spans="5:6" hidden="1" x14ac:dyDescent="0.35">
      <c r="E145">
        <v>3</v>
      </c>
    </row>
    <row r="146" spans="5:6" hidden="1" x14ac:dyDescent="0.35">
      <c r="E146">
        <v>4</v>
      </c>
      <c r="F146" t="s">
        <v>100</v>
      </c>
    </row>
    <row r="147" spans="5:6" hidden="1" x14ac:dyDescent="0.35">
      <c r="E147">
        <v>5</v>
      </c>
    </row>
    <row r="148" spans="5:6" x14ac:dyDescent="0.35">
      <c r="E148">
        <v>6</v>
      </c>
      <c r="F148" t="s">
        <v>17</v>
      </c>
    </row>
    <row r="149" spans="5:6" hidden="1" x14ac:dyDescent="0.35">
      <c r="E149">
        <v>1</v>
      </c>
      <c r="F149">
        <v>19</v>
      </c>
    </row>
    <row r="150" spans="5:6" hidden="1" x14ac:dyDescent="0.35">
      <c r="E150">
        <v>2</v>
      </c>
      <c r="F150">
        <v>8261</v>
      </c>
    </row>
    <row r="151" spans="5:6" hidden="1" x14ac:dyDescent="0.35">
      <c r="E151">
        <v>3</v>
      </c>
    </row>
    <row r="152" spans="5:6" hidden="1" x14ac:dyDescent="0.35">
      <c r="E152">
        <v>4</v>
      </c>
      <c r="F152" t="s">
        <v>36</v>
      </c>
    </row>
    <row r="153" spans="5:6" hidden="1" x14ac:dyDescent="0.35">
      <c r="E153">
        <v>5</v>
      </c>
    </row>
    <row r="154" spans="5:6" x14ac:dyDescent="0.35">
      <c r="E154">
        <v>6</v>
      </c>
      <c r="F154" t="s">
        <v>7</v>
      </c>
    </row>
    <row r="155" spans="5:6" hidden="1" x14ac:dyDescent="0.35">
      <c r="E155">
        <v>1</v>
      </c>
      <c r="F155">
        <v>20</v>
      </c>
    </row>
    <row r="156" spans="5:6" hidden="1" x14ac:dyDescent="0.35">
      <c r="E156">
        <v>2</v>
      </c>
      <c r="F156">
        <v>8010</v>
      </c>
    </row>
    <row r="157" spans="5:6" hidden="1" x14ac:dyDescent="0.35">
      <c r="E157">
        <v>3</v>
      </c>
    </row>
    <row r="158" spans="5:6" hidden="1" x14ac:dyDescent="0.35">
      <c r="E158">
        <v>4</v>
      </c>
      <c r="F158" t="s">
        <v>101</v>
      </c>
    </row>
    <row r="159" spans="5:6" hidden="1" x14ac:dyDescent="0.35">
      <c r="E159">
        <v>5</v>
      </c>
    </row>
    <row r="160" spans="5:6" x14ac:dyDescent="0.35">
      <c r="E160">
        <v>6</v>
      </c>
      <c r="F160" t="s">
        <v>12</v>
      </c>
    </row>
    <row r="161" spans="5:6" hidden="1" x14ac:dyDescent="0.35">
      <c r="E161">
        <v>1</v>
      </c>
      <c r="F161">
        <v>21</v>
      </c>
    </row>
    <row r="162" spans="5:6" hidden="1" x14ac:dyDescent="0.35">
      <c r="E162">
        <v>2</v>
      </c>
      <c r="F162">
        <v>7797</v>
      </c>
    </row>
    <row r="163" spans="5:6" hidden="1" x14ac:dyDescent="0.35">
      <c r="E163">
        <v>3</v>
      </c>
    </row>
    <row r="164" spans="5:6" hidden="1" x14ac:dyDescent="0.35">
      <c r="E164">
        <v>4</v>
      </c>
      <c r="F164" t="s">
        <v>30</v>
      </c>
    </row>
    <row r="165" spans="5:6" hidden="1" x14ac:dyDescent="0.35">
      <c r="E165">
        <v>5</v>
      </c>
    </row>
    <row r="166" spans="5:6" x14ac:dyDescent="0.35">
      <c r="E166">
        <v>6</v>
      </c>
      <c r="F166" t="s">
        <v>0</v>
      </c>
    </row>
  </sheetData>
  <autoFilter ref="E40:E166" xr:uid="{32EC5245-2D1C-41D6-A2A2-6FE5B64CD046}">
    <filterColumn colId="0">
      <filters>
        <filter val="6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20E4-F60A-4391-9AD8-5B7F5C8357C9}">
  <dimension ref="A1:E16"/>
  <sheetViews>
    <sheetView workbookViewId="0">
      <selection activeCell="K15" sqref="K15"/>
    </sheetView>
  </sheetViews>
  <sheetFormatPr defaultRowHeight="14.5" x14ac:dyDescent="0.35"/>
  <cols>
    <col min="2" max="2" width="14.453125" bestFit="1" customWidth="1"/>
    <col min="3" max="3" width="35.26953125" bestFit="1" customWidth="1"/>
    <col min="4" max="4" width="4.81640625" bestFit="1" customWidth="1"/>
  </cols>
  <sheetData>
    <row r="1" spans="1:5" x14ac:dyDescent="0.35">
      <c r="A1">
        <v>1</v>
      </c>
      <c r="B1" t="s">
        <v>70</v>
      </c>
      <c r="C1" t="s">
        <v>69</v>
      </c>
      <c r="D1">
        <v>4253</v>
      </c>
      <c r="E1" t="str">
        <f>_xlfn.XLOOKUP(B1,Overall!B:B,Overall!B:B)</f>
        <v>Fred is my Mr Wright</v>
      </c>
    </row>
    <row r="2" spans="1:5" x14ac:dyDescent="0.35">
      <c r="A2">
        <v>2</v>
      </c>
      <c r="B2" t="s">
        <v>0</v>
      </c>
      <c r="C2" t="s">
        <v>84</v>
      </c>
      <c r="D2">
        <v>3726</v>
      </c>
      <c r="E2" t="str">
        <f>_xlfn.XLOOKUP(B2,Overall!B:B,Overall!B:B)</f>
        <v>Louis Killworth</v>
      </c>
    </row>
    <row r="3" spans="1:5" x14ac:dyDescent="0.35">
      <c r="A3">
        <v>3</v>
      </c>
      <c r="B3" t="s">
        <v>52</v>
      </c>
      <c r="C3" t="s">
        <v>51</v>
      </c>
      <c r="D3">
        <v>3713</v>
      </c>
      <c r="E3" t="str">
        <f>_xlfn.XLOOKUP(B3,Overall!B:B,Overall!B:B)</f>
        <v>Honeymonster</v>
      </c>
    </row>
    <row r="4" spans="1:5" x14ac:dyDescent="0.35">
      <c r="A4">
        <v>4</v>
      </c>
      <c r="B4" t="s">
        <v>7</v>
      </c>
      <c r="C4" t="s">
        <v>53</v>
      </c>
      <c r="D4">
        <v>3555</v>
      </c>
      <c r="E4" t="str">
        <f>_xlfn.XLOOKUP(B4,Overall!B:B,Overall!B:B)</f>
        <v>Jamie kershaw</v>
      </c>
    </row>
    <row r="5" spans="1:5" x14ac:dyDescent="0.35">
      <c r="A5">
        <v>5</v>
      </c>
      <c r="B5" t="s">
        <v>3</v>
      </c>
      <c r="C5" t="s">
        <v>56</v>
      </c>
      <c r="D5">
        <v>3549</v>
      </c>
      <c r="E5" t="str">
        <f>_xlfn.XLOOKUP(B5,Overall!B:B,Overall!B:B)</f>
        <v>Simon</v>
      </c>
    </row>
    <row r="6" spans="1:5" x14ac:dyDescent="0.35">
      <c r="A6">
        <v>6</v>
      </c>
      <c r="B6" t="s">
        <v>18</v>
      </c>
      <c r="C6" t="s">
        <v>65</v>
      </c>
      <c r="D6">
        <v>3169</v>
      </c>
      <c r="E6" t="str">
        <f>_xlfn.XLOOKUP(B6,Overall!B:B,Overall!B:B)</f>
        <v>Jax</v>
      </c>
    </row>
    <row r="7" spans="1:5" x14ac:dyDescent="0.35">
      <c r="A7">
        <v>7</v>
      </c>
      <c r="B7" t="s">
        <v>28</v>
      </c>
      <c r="C7" t="s">
        <v>98</v>
      </c>
      <c r="D7">
        <v>3073</v>
      </c>
      <c r="E7" t="str">
        <f>_xlfn.XLOOKUP(B7,Overall!B:B,Overall!B:B)</f>
        <v>V and A</v>
      </c>
    </row>
    <row r="8" spans="1:5" x14ac:dyDescent="0.35">
      <c r="A8">
        <v>8</v>
      </c>
      <c r="B8" t="s">
        <v>5</v>
      </c>
      <c r="C8" t="s">
        <v>60</v>
      </c>
      <c r="D8">
        <v>2929</v>
      </c>
      <c r="E8" t="str">
        <f>_xlfn.XLOOKUP(B8,Overall!B:B,Overall!B:B)</f>
        <v>Debbie Ward</v>
      </c>
    </row>
    <row r="9" spans="1:5" x14ac:dyDescent="0.35">
      <c r="A9">
        <v>9</v>
      </c>
      <c r="B9" t="s">
        <v>59</v>
      </c>
      <c r="C9" t="s">
        <v>102</v>
      </c>
      <c r="D9">
        <v>2841</v>
      </c>
      <c r="E9" t="str">
        <f>_xlfn.XLOOKUP(B9,Overall!B:B,Overall!B:B)</f>
        <v>Sophie</v>
      </c>
    </row>
    <row r="10" spans="1:5" x14ac:dyDescent="0.35">
      <c r="A10">
        <v>10</v>
      </c>
      <c r="B10" t="s">
        <v>76</v>
      </c>
      <c r="C10" t="s">
        <v>103</v>
      </c>
      <c r="D10">
        <v>2808</v>
      </c>
      <c r="E10" t="str">
        <f>_xlfn.XLOOKUP(B10,Overall!B:B,Overall!B:B)</f>
        <v>Don Hector</v>
      </c>
    </row>
    <row r="11" spans="1:5" x14ac:dyDescent="0.35">
      <c r="A11">
        <v>11</v>
      </c>
      <c r="B11" t="s">
        <v>12</v>
      </c>
      <c r="C11" t="s">
        <v>104</v>
      </c>
      <c r="D11">
        <v>2753</v>
      </c>
      <c r="E11" t="str">
        <f>_xlfn.XLOOKUP(B11,Overall!B:B,Overall!B:B)</f>
        <v>Huw Wilson</v>
      </c>
    </row>
    <row r="12" spans="1:5" x14ac:dyDescent="0.35">
      <c r="A12">
        <v>12</v>
      </c>
      <c r="B12" t="s">
        <v>17</v>
      </c>
      <c r="C12" t="s">
        <v>82</v>
      </c>
      <c r="D12">
        <v>2639</v>
      </c>
      <c r="E12" t="str">
        <f>_xlfn.XLOOKUP(B12,Overall!B:B,Overall!B:B)</f>
        <v>Aubrey and Chris</v>
      </c>
    </row>
    <row r="13" spans="1:5" x14ac:dyDescent="0.35">
      <c r="A13">
        <v>13</v>
      </c>
      <c r="B13" t="s">
        <v>8</v>
      </c>
      <c r="C13" t="s">
        <v>105</v>
      </c>
      <c r="D13">
        <v>2441</v>
      </c>
      <c r="E13" t="str">
        <f>_xlfn.XLOOKUP(B13,Overall!B:B,Overall!B:B)</f>
        <v>Carl Dyson</v>
      </c>
    </row>
    <row r="14" spans="1:5" x14ac:dyDescent="0.35">
      <c r="A14">
        <v>14</v>
      </c>
      <c r="B14" t="s">
        <v>31</v>
      </c>
      <c r="C14" t="s">
        <v>106</v>
      </c>
      <c r="D14">
        <v>2337</v>
      </c>
      <c r="E14" t="str">
        <f>_xlfn.XLOOKUP(B14,Overall!B:B,Overall!B:B)</f>
        <v>David Wilson</v>
      </c>
    </row>
    <row r="15" spans="1:5" x14ac:dyDescent="0.35">
      <c r="A15">
        <v>15</v>
      </c>
      <c r="B15" t="s">
        <v>39</v>
      </c>
      <c r="C15" t="s">
        <v>34</v>
      </c>
      <c r="D15">
        <v>2178</v>
      </c>
      <c r="E15" t="str">
        <f>_xlfn.XLOOKUP(B15,Overall!B:B,Overall!B:B)</f>
        <v>JJ Durniniho</v>
      </c>
    </row>
    <row r="16" spans="1:5" x14ac:dyDescent="0.35">
      <c r="A16">
        <v>16</v>
      </c>
      <c r="B16" t="s">
        <v>6</v>
      </c>
      <c r="C16" t="s">
        <v>107</v>
      </c>
      <c r="D16">
        <v>1645</v>
      </c>
      <c r="E16" t="str">
        <f>_xlfn.XLOOKUP(B16,Overall!B:B,Overall!B:B)</f>
        <v>Killa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2201-83DD-4E39-B3C8-C95475451878}">
  <dimension ref="A1"/>
  <sheetViews>
    <sheetView showGridLines="0" workbookViewId="0">
      <selection sqref="A1:XFD1048576"/>
    </sheetView>
  </sheetViews>
  <sheetFormatPr defaultRowHeight="14.5" x14ac:dyDescent="0.35"/>
  <cols>
    <col min="1" max="1" width="2.81640625" bestFit="1" customWidth="1"/>
    <col min="2" max="2" width="14.453125" bestFit="1" customWidth="1"/>
    <col min="3" max="3" width="35.90625" bestFit="1" customWidth="1"/>
    <col min="4" max="4" width="4.81640625" bestFit="1" customWidth="1"/>
    <col min="5" max="5" width="14.453125" bestFit="1" customWidth="1"/>
  </cols>
  <sheetData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7014-E88C-45FC-892D-B8FE84FA4B01}">
  <dimension ref="A1"/>
  <sheetViews>
    <sheetView workbookViewId="0">
      <selection sqref="A1:XFD1048576"/>
    </sheetView>
  </sheetViews>
  <sheetFormatPr defaultRowHeight="14.5" x14ac:dyDescent="0.35"/>
  <cols>
    <col min="1" max="1" width="2.81640625" bestFit="1" customWidth="1"/>
    <col min="2" max="2" width="14.453125" bestFit="1" customWidth="1"/>
    <col min="3" max="3" width="26.36328125" bestFit="1" customWidth="1"/>
    <col min="4" max="4" width="5.81640625" bestFit="1" customWidth="1"/>
  </cols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E67B-BDE3-4087-AA34-95B6EB94557D}">
  <dimension ref="A1"/>
  <sheetViews>
    <sheetView workbookViewId="0">
      <selection sqref="A1:XFD1048576"/>
    </sheetView>
  </sheetViews>
  <sheetFormatPr defaultRowHeight="14.5" x14ac:dyDescent="0.35"/>
  <cols>
    <col min="1" max="1" width="2.81640625" bestFit="1" customWidth="1"/>
    <col min="2" max="2" width="14.453125" bestFit="1" customWidth="1"/>
    <col min="3" max="3" width="25.453125" bestFit="1" customWidth="1"/>
    <col min="4" max="4" width="4.816406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Overall</vt:lpstr>
      <vt:lpstr>La Vuelta Femenina</vt:lpstr>
      <vt:lpstr>Giro d’Italia</vt:lpstr>
      <vt:lpstr>Giro d'Italia Women</vt:lpstr>
      <vt:lpstr>Tour de France</vt:lpstr>
      <vt:lpstr>Tour de France Femmes</vt:lpstr>
      <vt:lpstr>Tour of Britain Women</vt:lpstr>
      <vt:lpstr>Vuelta a España</vt:lpstr>
      <vt:lpstr>Tour of Britain Men</vt:lpstr>
      <vt:lpstr>Giro d'Italia Women (2)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Killworth</dc:creator>
  <cp:lastModifiedBy>Adrian Killworth</cp:lastModifiedBy>
  <dcterms:created xsi:type="dcterms:W3CDTF">2025-06-01T21:49:30Z</dcterms:created>
  <dcterms:modified xsi:type="dcterms:W3CDTF">2026-08-18T10:56:10Z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