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5edcbae601a4b1d/Documents/Adrian/"/>
    </mc:Choice>
  </mc:AlternateContent>
  <xr:revisionPtr revIDLastSave="113" documentId="8_{95D74D42-899F-4752-8301-143D2D743F36}" xr6:coauthVersionLast="47" xr6:coauthVersionMax="47" xr10:uidLastSave="{62029EFA-C943-4F98-8985-5FAB6661C528}"/>
  <bookViews>
    <workbookView xWindow="-110" yWindow="-110" windowWidth="19420" windowHeight="10300" xr2:uid="{7D86F0C3-8EDF-4730-B07F-39732C1FF3B6}"/>
  </bookViews>
  <sheets>
    <sheet name="Overall" sheetId="5" r:id="rId1"/>
    <sheet name="La Vuelta Femenina" sheetId="2" r:id="rId2"/>
    <sheet name="Giro d’Italia" sheetId="4" r:id="rId3"/>
    <sheet name="Tour of Britain Women" sheetId="7" r:id="rId4"/>
    <sheet name="Giro d'Italia Women" sheetId="8" r:id="rId5"/>
  </sheets>
  <definedNames>
    <definedName name="_xlnm._FilterDatabase" localSheetId="2" hidden="1">'Giro d’Italia'!$A$2:$C$22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15" i="5"/>
  <c r="G16" i="5"/>
  <c r="G18" i="5"/>
  <c r="G19" i="5"/>
  <c r="G20" i="5"/>
  <c r="G14" i="5"/>
  <c r="G4" i="5"/>
  <c r="G2" i="5"/>
  <c r="G7" i="5"/>
  <c r="G6" i="5"/>
  <c r="G5" i="5"/>
  <c r="G9" i="5"/>
  <c r="G8" i="5"/>
  <c r="G11" i="5"/>
  <c r="G13" i="5"/>
  <c r="G12" i="5"/>
  <c r="G10" i="5"/>
  <c r="G17" i="5"/>
  <c r="G21" i="5"/>
  <c r="G3" i="5"/>
  <c r="F20" i="5"/>
  <c r="F19" i="5"/>
  <c r="F18" i="5"/>
  <c r="F16" i="5"/>
  <c r="F15" i="5"/>
  <c r="F12" i="5"/>
  <c r="F4" i="5"/>
  <c r="F2" i="5"/>
  <c r="F7" i="5"/>
  <c r="F6" i="5"/>
  <c r="F13" i="5"/>
  <c r="F11" i="5"/>
  <c r="F5" i="5"/>
  <c r="F9" i="5"/>
  <c r="F8" i="5"/>
  <c r="F10" i="5"/>
  <c r="F14" i="5"/>
  <c r="F17" i="5"/>
  <c r="F21" i="5"/>
  <c r="F22" i="5"/>
  <c r="F3" i="5"/>
  <c r="D22" i="5"/>
  <c r="D21" i="5"/>
  <c r="D17" i="5"/>
  <c r="D19" i="5"/>
  <c r="D15" i="5"/>
  <c r="D16" i="5"/>
  <c r="D8" i="5"/>
  <c r="E9" i="5"/>
  <c r="E5" i="5"/>
  <c r="E12" i="5"/>
  <c r="E11" i="5"/>
  <c r="E10" i="5"/>
  <c r="C10" i="5" s="1"/>
  <c r="E2" i="5"/>
  <c r="E7" i="5"/>
  <c r="E20" i="5"/>
  <c r="E6" i="5"/>
  <c r="E14" i="5"/>
  <c r="E18" i="5"/>
  <c r="E3" i="5"/>
  <c r="E8" i="5"/>
  <c r="E15" i="5"/>
  <c r="E16" i="5"/>
  <c r="E19" i="5"/>
  <c r="E13" i="5"/>
  <c r="E17" i="5"/>
  <c r="E21" i="5"/>
  <c r="E22" i="5"/>
  <c r="E4" i="5"/>
  <c r="C21" i="5" l="1"/>
  <c r="C5" i="5"/>
  <c r="C2" i="5"/>
  <c r="C6" i="5"/>
  <c r="C7" i="5"/>
  <c r="C18" i="5"/>
  <c r="C11" i="5"/>
  <c r="C4" i="5"/>
  <c r="C12" i="5"/>
  <c r="C20" i="5"/>
  <c r="C16" i="5"/>
  <c r="C14" i="5"/>
  <c r="C9" i="5"/>
  <c r="C3" i="5"/>
  <c r="C15" i="5"/>
  <c r="C22" i="5"/>
  <c r="C8" i="5"/>
  <c r="C17" i="5"/>
  <c r="C13" i="5"/>
  <c r="C19" i="5"/>
</calcChain>
</file>

<file path=xl/sharedStrings.xml><?xml version="1.0" encoding="utf-8"?>
<sst xmlns="http://schemas.openxmlformats.org/spreadsheetml/2006/main" count="124" uniqueCount="57">
  <si>
    <t>Louis Killworth</t>
  </si>
  <si>
    <t>Jenufa</t>
  </si>
  <si>
    <t>Judith Rout</t>
  </si>
  <si>
    <t>Simon</t>
  </si>
  <si>
    <t>Sophie Ward</t>
  </si>
  <si>
    <t>Debbie Ward</t>
  </si>
  <si>
    <t>Lojzo Kohut</t>
  </si>
  <si>
    <t>Killa</t>
  </si>
  <si>
    <t>Jamie kershaw</t>
  </si>
  <si>
    <t>Carl Dyson</t>
  </si>
  <si>
    <t>La Vuelta Femenina</t>
  </si>
  <si>
    <t>NikK</t>
  </si>
  <si>
    <t>Giro d’Italia</t>
  </si>
  <si>
    <t>Huw Wilson</t>
  </si>
  <si>
    <t>grober</t>
  </si>
  <si>
    <t>Chris Ramsdale</t>
  </si>
  <si>
    <t>Sir Bob Brailsford</t>
  </si>
  <si>
    <t>J J Durniniho</t>
  </si>
  <si>
    <t>Jamie Kershaw</t>
  </si>
  <si>
    <t>SIMON</t>
  </si>
  <si>
    <t>Deano</t>
  </si>
  <si>
    <t>Aubrey and Chris</t>
  </si>
  <si>
    <t>Jax</t>
  </si>
  <si>
    <t>Tour of Britain Women</t>
  </si>
  <si>
    <t>Giro d’Italia Women</t>
  </si>
  <si>
    <t>Tour de France</t>
  </si>
  <si>
    <t>Tour de France Femmes</t>
  </si>
  <si>
    <t>Vuelta a España</t>
  </si>
  <si>
    <t>Tour of Britain Men</t>
  </si>
  <si>
    <t>Total</t>
  </si>
  <si>
    <t>No team entered - assigned 90% of the lowest score in the league</t>
  </si>
  <si>
    <t>Cat-astrophe</t>
  </si>
  <si>
    <t>The raiders</t>
  </si>
  <si>
    <t>V and A</t>
  </si>
  <si>
    <t>Jammy dodgers</t>
  </si>
  <si>
    <t>Honeymonsters</t>
  </si>
  <si>
    <t>Tadej was a good day</t>
  </si>
  <si>
    <t>Keep your kool</t>
  </si>
  <si>
    <t>Pogi Not Roggy</t>
  </si>
  <si>
    <t>This tour should be longer</t>
  </si>
  <si>
    <t>It`s on BBC</t>
  </si>
  <si>
    <t>David Wilson</t>
  </si>
  <si>
    <t>Gotta Ride SMarta</t>
  </si>
  <si>
    <t>CRT ARKLE</t>
  </si>
  <si>
    <t>wAnna win this one</t>
  </si>
  <si>
    <t>Team Moomins</t>
  </si>
  <si>
    <t>Demi Vollering`s Doggy Backpack Fan Club</t>
  </si>
  <si>
    <t>Team Durniniho</t>
  </si>
  <si>
    <t>Viktóry</t>
  </si>
  <si>
    <t>Pop Muzic</t>
  </si>
  <si>
    <t>Gironimo!</t>
  </si>
  <si>
    <t>Demi Vollering`s Doggy Bagpack Fan Club</t>
  </si>
  <si>
    <t>Voss is Boss</t>
  </si>
  <si>
    <t>I`ll try and keep in touch</t>
  </si>
  <si>
    <t>Chicken ciao mein</t>
  </si>
  <si>
    <t>Huw wilson</t>
  </si>
  <si>
    <t>Capuchis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</si>
</sst>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8DCD-6A04-4A88-BAA9-20ECD0A90098}">
  <dimension ref="A1:K24"/>
  <sheetViews>
    <sheetView showGridLines="0" tabSelected="1" zoomScale="90" zoomScaleNormal="90" workbookViewId="0">
      <selection activeCell="I20" sqref="I20"/>
    </sheetView>
  </sheetViews>
  <sheetFormatPr defaultRowHeight="14.5" x14ac:dyDescent="0.35"/>
  <cols>
    <col min="2" max="2" width="14.54296875" bestFit="1" customWidth="1"/>
    <col min="3" max="11" width="9.6328125" customWidth="1"/>
  </cols>
  <sheetData>
    <row r="1" spans="1:11" ht="43.5" x14ac:dyDescent="0.35">
      <c r="C1" s="3" t="s">
        <v>29</v>
      </c>
      <c r="D1" s="1" t="s">
        <v>10</v>
      </c>
      <c r="E1" s="1" t="s">
        <v>12</v>
      </c>
      <c r="F1" s="1" t="s">
        <v>23</v>
      </c>
      <c r="G1" s="1" t="s">
        <v>24</v>
      </c>
      <c r="H1" s="1" t="s">
        <v>25</v>
      </c>
      <c r="I1" s="1" t="s">
        <v>26</v>
      </c>
      <c r="J1" s="1" t="s">
        <v>27</v>
      </c>
      <c r="K1" s="1" t="s">
        <v>28</v>
      </c>
    </row>
    <row r="2" spans="1:11" x14ac:dyDescent="0.35">
      <c r="A2">
        <v>1</v>
      </c>
      <c r="B2" t="s">
        <v>4</v>
      </c>
      <c r="C2">
        <f>SUM(D2:K2)</f>
        <v>15351</v>
      </c>
      <c r="D2">
        <v>2177</v>
      </c>
      <c r="E2">
        <f>_xlfn.XLOOKUP(B2,'Giro d’Italia'!A:A,'Giro d’Italia'!B:B)</f>
        <v>8116</v>
      </c>
      <c r="F2">
        <f>_xlfn.XLOOKUP(B2,'Tour of Britain Women'!B:B,'Tour of Britain Women'!D:D)</f>
        <v>1719</v>
      </c>
      <c r="G2">
        <f>_xlfn.XLOOKUP(B2,'Giro d''Italia Women'!B:B,'Giro d''Italia Women'!D:D)</f>
        <v>3339</v>
      </c>
    </row>
    <row r="3" spans="1:11" x14ac:dyDescent="0.35">
      <c r="A3">
        <v>2</v>
      </c>
      <c r="B3" t="s">
        <v>11</v>
      </c>
      <c r="C3">
        <f>SUM(D3:K3)</f>
        <v>15106</v>
      </c>
      <c r="D3">
        <v>1303</v>
      </c>
      <c r="E3">
        <f>_xlfn.XLOOKUP(B3,'Giro d’Italia'!A:A,'Giro d’Italia'!B:B)</f>
        <v>9214</v>
      </c>
      <c r="F3">
        <f>_xlfn.XLOOKUP(B3,'Tour of Britain Women'!B:B,'Tour of Britain Women'!D:D)</f>
        <v>2146</v>
      </c>
      <c r="G3">
        <f>_xlfn.XLOOKUP(B3,'Giro d''Italia Women'!B:B,'Giro d''Italia Women'!D:D)</f>
        <v>2443</v>
      </c>
    </row>
    <row r="4" spans="1:11" x14ac:dyDescent="0.35">
      <c r="A4">
        <v>3</v>
      </c>
      <c r="B4" t="s">
        <v>41</v>
      </c>
      <c r="C4">
        <f>SUM(D4:K4)</f>
        <v>15011</v>
      </c>
      <c r="D4">
        <v>3672</v>
      </c>
      <c r="E4">
        <f>_xlfn.XLOOKUP(B4,'Giro d’Italia'!A:A,'Giro d’Italia'!B:B)</f>
        <v>6700</v>
      </c>
      <c r="F4">
        <f>_xlfn.XLOOKUP(B4,'Tour of Britain Women'!B:B,'Tour of Britain Women'!D:D)</f>
        <v>2022</v>
      </c>
      <c r="G4">
        <f>_xlfn.XLOOKUP(B4,'Giro d''Italia Women'!B:B,'Giro d''Italia Women'!D:D)</f>
        <v>2617</v>
      </c>
    </row>
    <row r="5" spans="1:11" x14ac:dyDescent="0.35">
      <c r="A5">
        <v>4</v>
      </c>
      <c r="B5" t="s">
        <v>0</v>
      </c>
      <c r="C5">
        <f>SUM(D5:K5)</f>
        <v>14516</v>
      </c>
      <c r="D5">
        <v>2715</v>
      </c>
      <c r="E5">
        <f>_xlfn.XLOOKUP(B5,'Giro d’Italia'!A:A,'Giro d’Italia'!B:B)</f>
        <v>6302</v>
      </c>
      <c r="F5">
        <f>_xlfn.XLOOKUP(B5,'Tour of Britain Women'!B:B,'Tour of Britain Women'!D:D)</f>
        <v>2119</v>
      </c>
      <c r="G5">
        <f>_xlfn.XLOOKUP(B5,'Giro d''Italia Women'!B:B,'Giro d''Italia Women'!D:D)</f>
        <v>3380</v>
      </c>
    </row>
    <row r="6" spans="1:11" x14ac:dyDescent="0.35">
      <c r="A6">
        <v>5</v>
      </c>
      <c r="B6" t="s">
        <v>7</v>
      </c>
      <c r="C6">
        <f>SUM(D6:K6)</f>
        <v>14446</v>
      </c>
      <c r="D6">
        <v>2003</v>
      </c>
      <c r="E6">
        <f>_xlfn.XLOOKUP(B6,'Giro d’Italia'!A:A,'Giro d’Italia'!B:B)</f>
        <v>7343</v>
      </c>
      <c r="F6">
        <f>_xlfn.XLOOKUP(B6,'Tour of Britain Women'!B:B,'Tour of Britain Women'!D:D)</f>
        <v>2082</v>
      </c>
      <c r="G6">
        <f>_xlfn.XLOOKUP(B6,'Giro d''Italia Women'!B:B,'Giro d''Italia Women'!D:D)</f>
        <v>3018</v>
      </c>
    </row>
    <row r="7" spans="1:11" x14ac:dyDescent="0.35">
      <c r="A7">
        <v>6</v>
      </c>
      <c r="B7" t="s">
        <v>5</v>
      </c>
      <c r="C7">
        <f>SUM(D7:K7)</f>
        <v>14397</v>
      </c>
      <c r="D7">
        <v>2104</v>
      </c>
      <c r="E7">
        <f>_xlfn.XLOOKUP(B7,'Giro d’Italia'!A:A,'Giro d’Italia'!B:B)</f>
        <v>7746</v>
      </c>
      <c r="F7">
        <f>_xlfn.XLOOKUP(B7,'Tour of Britain Women'!B:B,'Tour of Britain Women'!D:D)</f>
        <v>1919</v>
      </c>
      <c r="G7">
        <f>_xlfn.XLOOKUP(B7,'Giro d''Italia Women'!B:B,'Giro d''Italia Women'!D:D)</f>
        <v>2628</v>
      </c>
    </row>
    <row r="8" spans="1:11" x14ac:dyDescent="0.35">
      <c r="A8">
        <v>7</v>
      </c>
      <c r="B8" t="s">
        <v>13</v>
      </c>
      <c r="C8">
        <f>SUM(D8:K8)</f>
        <v>13437</v>
      </c>
      <c r="D8" s="2">
        <f>ROUND(0.9*'La Vuelta Femenina'!$B$15,0)</f>
        <v>1173</v>
      </c>
      <c r="E8">
        <f>_xlfn.XLOOKUP(B8,'Giro d’Italia'!A:A,'Giro d’Italia'!B:B)</f>
        <v>7606</v>
      </c>
      <c r="F8">
        <f>_xlfn.XLOOKUP(B8,'Tour of Britain Women'!B:B,'Tour of Britain Women'!D:D)</f>
        <v>2116</v>
      </c>
      <c r="G8">
        <f>_xlfn.XLOOKUP(B8,'Giro d''Italia Women'!B:B,'Giro d''Italia Women'!D:D)</f>
        <v>2542</v>
      </c>
    </row>
    <row r="9" spans="1:11" x14ac:dyDescent="0.35">
      <c r="A9">
        <v>8</v>
      </c>
      <c r="B9" t="s">
        <v>33</v>
      </c>
      <c r="C9">
        <f>SUM(D9:K9)</f>
        <v>13333</v>
      </c>
      <c r="D9">
        <v>3195</v>
      </c>
      <c r="E9">
        <f>_xlfn.XLOOKUP(B9,'Giro d’Italia'!A:A,'Giro d’Italia'!B:B)</f>
        <v>5660</v>
      </c>
      <c r="F9">
        <f>_xlfn.XLOOKUP(B9,'Tour of Britain Women'!B:B,'Tour of Britain Women'!D:D)</f>
        <v>2185</v>
      </c>
      <c r="G9">
        <f>_xlfn.XLOOKUP(B9,'Giro d''Italia Women'!B:B,'Giro d''Italia Women'!D:D)</f>
        <v>2293</v>
      </c>
    </row>
    <row r="10" spans="1:11" x14ac:dyDescent="0.35">
      <c r="A10">
        <v>9</v>
      </c>
      <c r="B10" t="s">
        <v>3</v>
      </c>
      <c r="C10">
        <f>SUM(D10:K10)</f>
        <v>13023</v>
      </c>
      <c r="D10">
        <v>2291</v>
      </c>
      <c r="E10">
        <f>_xlfn.XLOOKUP(B10,'Giro d’Italia'!A:A,'Giro d’Italia'!B:B)</f>
        <v>5268</v>
      </c>
      <c r="F10">
        <f>_xlfn.XLOOKUP(B10,'Tour of Britain Women'!B:B,'Tour of Britain Women'!D:D)</f>
        <v>2319</v>
      </c>
      <c r="G10">
        <f>_xlfn.XLOOKUP(B10,'Giro d''Italia Women'!B:B,'Giro d''Italia Women'!D:D)</f>
        <v>3145</v>
      </c>
    </row>
    <row r="11" spans="1:11" x14ac:dyDescent="0.35">
      <c r="A11">
        <v>10</v>
      </c>
      <c r="B11" t="s">
        <v>2</v>
      </c>
      <c r="C11">
        <f>SUM(D11:K11)</f>
        <v>12529</v>
      </c>
      <c r="D11">
        <v>2328</v>
      </c>
      <c r="E11">
        <f>_xlfn.XLOOKUP(B11,'Giro d’Italia'!A:A,'Giro d’Italia'!B:B)</f>
        <v>6902</v>
      </c>
      <c r="F11">
        <f>_xlfn.XLOOKUP(B11,'Tour of Britain Women'!B:B,'Tour of Britain Women'!D:D)</f>
        <v>1547</v>
      </c>
      <c r="G11">
        <f>_xlfn.XLOOKUP(B11,'Giro d''Italia Women'!B:B,'Giro d''Italia Women'!D:D)</f>
        <v>1752</v>
      </c>
    </row>
    <row r="12" spans="1:11" x14ac:dyDescent="0.35">
      <c r="A12">
        <v>11</v>
      </c>
      <c r="B12" t="s">
        <v>1</v>
      </c>
      <c r="C12">
        <f>SUM(D12:K12)</f>
        <v>11835</v>
      </c>
      <c r="D12">
        <v>2709</v>
      </c>
      <c r="E12">
        <f>_xlfn.XLOOKUP(B12,'Giro d’Italia'!A:A,'Giro d’Italia'!B:B)</f>
        <v>6352</v>
      </c>
      <c r="F12" s="2">
        <f>ROUND(0.9*'Tour of Britain Women'!$D$16,0)</f>
        <v>878</v>
      </c>
      <c r="G12">
        <f>_xlfn.XLOOKUP(B12,'Giro d''Italia Women'!B:B,'Giro d''Italia Women'!D:D)</f>
        <v>1896</v>
      </c>
    </row>
    <row r="13" spans="1:11" x14ac:dyDescent="0.35">
      <c r="A13">
        <v>12</v>
      </c>
      <c r="B13" t="s">
        <v>17</v>
      </c>
      <c r="C13">
        <f>SUM(D13:K13)</f>
        <v>11419</v>
      </c>
      <c r="D13">
        <v>2867</v>
      </c>
      <c r="E13">
        <f>_xlfn.XLOOKUP(B13,'Giro d’Italia'!A:A,'Giro d’Italia'!B:B)</f>
        <v>6450</v>
      </c>
      <c r="F13">
        <f>_xlfn.XLOOKUP(B13,'Tour of Britain Women'!B:B,'Tour of Britain Women'!D:D)</f>
        <v>976</v>
      </c>
      <c r="G13">
        <f>_xlfn.XLOOKUP(B13,'Giro d''Italia Women'!B:B,'Giro d''Italia Women'!D:D)</f>
        <v>1126</v>
      </c>
    </row>
    <row r="14" spans="1:11" x14ac:dyDescent="0.35">
      <c r="A14">
        <v>13</v>
      </c>
      <c r="B14" t="s">
        <v>8</v>
      </c>
      <c r="C14">
        <f>SUM(D14:K14)</f>
        <v>10638</v>
      </c>
      <c r="D14">
        <v>1953</v>
      </c>
      <c r="E14">
        <f>_xlfn.XLOOKUP(B14,'Giro d’Italia'!A:A,'Giro d’Italia'!B:B)</f>
        <v>5493</v>
      </c>
      <c r="F14">
        <f>_xlfn.XLOOKUP(B14,'Tour of Britain Women'!B:B,'Tour of Britain Women'!D:D)</f>
        <v>2179</v>
      </c>
      <c r="G14" s="2">
        <f>ROUND(0.9*'Giro d''Italia Women'!$D$15,0)</f>
        <v>1013</v>
      </c>
    </row>
    <row r="15" spans="1:11" x14ac:dyDescent="0.35">
      <c r="A15">
        <v>14</v>
      </c>
      <c r="B15" t="s">
        <v>14</v>
      </c>
      <c r="C15">
        <f>SUM(D15:K15)</f>
        <v>10617</v>
      </c>
      <c r="D15" s="2">
        <f>ROUND(0.9*'La Vuelta Femenina'!$B$15,0)</f>
        <v>1173</v>
      </c>
      <c r="E15">
        <f>_xlfn.XLOOKUP(B15,'Giro d’Italia'!A:A,'Giro d’Italia'!B:B)</f>
        <v>7553</v>
      </c>
      <c r="F15" s="2">
        <f>ROUND(0.9*'Tour of Britain Women'!$D$16,0)</f>
        <v>878</v>
      </c>
      <c r="G15" s="2">
        <f>ROUND(0.9*'Giro d''Italia Women'!$D$15,0)</f>
        <v>1013</v>
      </c>
    </row>
    <row r="16" spans="1:11" x14ac:dyDescent="0.35">
      <c r="A16">
        <v>15</v>
      </c>
      <c r="B16" t="s">
        <v>15</v>
      </c>
      <c r="C16">
        <f>SUM(D16:K16)</f>
        <v>10322</v>
      </c>
      <c r="D16" s="2">
        <f>ROUND(0.9*'La Vuelta Femenina'!$B$15,0)</f>
        <v>1173</v>
      </c>
      <c r="E16">
        <f>_xlfn.XLOOKUP(B16,'Giro d’Italia'!A:A,'Giro d’Italia'!B:B)</f>
        <v>7258</v>
      </c>
      <c r="F16" s="2">
        <f>ROUND(0.9*'Tour of Britain Women'!$D$16,0)</f>
        <v>878</v>
      </c>
      <c r="G16" s="2">
        <f>ROUND(0.9*'Giro d''Italia Women'!$D$15,0)</f>
        <v>1013</v>
      </c>
    </row>
    <row r="17" spans="1:7" x14ac:dyDescent="0.35">
      <c r="A17">
        <v>16</v>
      </c>
      <c r="B17" t="s">
        <v>20</v>
      </c>
      <c r="C17">
        <f>SUM(D17:K17)</f>
        <v>10259</v>
      </c>
      <c r="D17" s="2">
        <f>ROUND(0.9*'La Vuelta Femenina'!$B$15,0)</f>
        <v>1173</v>
      </c>
      <c r="E17">
        <f>_xlfn.XLOOKUP(B17,'Giro d’Italia'!A:A,'Giro d’Italia'!B:B)</f>
        <v>5184</v>
      </c>
      <c r="F17">
        <f>_xlfn.XLOOKUP(B17,'Tour of Britain Women'!B:B,'Tour of Britain Women'!D:D)</f>
        <v>1881</v>
      </c>
      <c r="G17">
        <f>_xlfn.XLOOKUP(B17,'Giro d''Italia Women'!B:B,'Giro d''Italia Women'!D:D)</f>
        <v>2021</v>
      </c>
    </row>
    <row r="18" spans="1:7" x14ac:dyDescent="0.35">
      <c r="A18">
        <v>17</v>
      </c>
      <c r="B18" t="s">
        <v>9</v>
      </c>
      <c r="C18">
        <f>SUM(D18:K18)</f>
        <v>9980</v>
      </c>
      <c r="D18">
        <v>1701</v>
      </c>
      <c r="E18">
        <f>_xlfn.XLOOKUP(B18,'Giro d’Italia'!A:A,'Giro d’Italia'!B:B)</f>
        <v>6388</v>
      </c>
      <c r="F18" s="2">
        <f>ROUND(0.9*'Tour of Britain Women'!$D$16,0)</f>
        <v>878</v>
      </c>
      <c r="G18" s="2">
        <f>ROUND(0.9*'Giro d''Italia Women'!$D$15,0)</f>
        <v>1013</v>
      </c>
    </row>
    <row r="19" spans="1:7" x14ac:dyDescent="0.35">
      <c r="A19">
        <v>18</v>
      </c>
      <c r="B19" t="s">
        <v>16</v>
      </c>
      <c r="C19">
        <f>SUM(D19:K19)</f>
        <v>9838</v>
      </c>
      <c r="D19" s="2">
        <f>ROUND(0.9*'La Vuelta Femenina'!$B$15,0)</f>
        <v>1173</v>
      </c>
      <c r="E19">
        <f>_xlfn.XLOOKUP(B19,'Giro d’Italia'!A:A,'Giro d’Italia'!B:B)</f>
        <v>6774</v>
      </c>
      <c r="F19" s="2">
        <f>ROUND(0.9*'Tour of Britain Women'!$D$16,0)</f>
        <v>878</v>
      </c>
      <c r="G19" s="2">
        <f>ROUND(0.9*'Giro d''Italia Women'!$D$15,0)</f>
        <v>1013</v>
      </c>
    </row>
    <row r="20" spans="1:7" x14ac:dyDescent="0.35">
      <c r="A20">
        <v>19</v>
      </c>
      <c r="B20" t="s">
        <v>6</v>
      </c>
      <c r="C20">
        <f>SUM(D20:K20)</f>
        <v>9834</v>
      </c>
      <c r="D20">
        <v>2045</v>
      </c>
      <c r="E20">
        <f>_xlfn.XLOOKUP(B20,'Giro d’Italia'!A:A,'Giro d’Italia'!B:B)</f>
        <v>5898</v>
      </c>
      <c r="F20" s="2">
        <f>ROUND(0.9*'Tour of Britain Women'!$D$16,0)</f>
        <v>878</v>
      </c>
      <c r="G20" s="2">
        <f>ROUND(0.9*'Giro d''Italia Women'!$D$15,0)</f>
        <v>1013</v>
      </c>
    </row>
    <row r="21" spans="1:7" x14ac:dyDescent="0.35">
      <c r="A21">
        <v>20</v>
      </c>
      <c r="B21" t="s">
        <v>21</v>
      </c>
      <c r="C21">
        <f>SUM(D21:K21)</f>
        <v>9591</v>
      </c>
      <c r="D21" s="2">
        <f>ROUND(0.9*'La Vuelta Femenina'!$B$15,0)</f>
        <v>1173</v>
      </c>
      <c r="E21">
        <f>_xlfn.XLOOKUP(B21,'Giro d’Italia'!A:A,'Giro d’Italia'!B:B)</f>
        <v>4446</v>
      </c>
      <c r="F21">
        <f>_xlfn.XLOOKUP(B21,'Tour of Britain Women'!B:B,'Tour of Britain Women'!D:D)</f>
        <v>1260</v>
      </c>
      <c r="G21">
        <f>_xlfn.XLOOKUP(B21,'Giro d''Italia Women'!B:B,'Giro d''Italia Women'!D:D)</f>
        <v>2712</v>
      </c>
    </row>
    <row r="22" spans="1:7" x14ac:dyDescent="0.35">
      <c r="A22">
        <v>21</v>
      </c>
      <c r="B22" t="s">
        <v>22</v>
      </c>
      <c r="C22">
        <f>SUM(D22:K22)</f>
        <v>8681</v>
      </c>
      <c r="D22" s="2">
        <f>ROUND(0.9*'La Vuelta Femenina'!$B$15,0)</f>
        <v>1173</v>
      </c>
      <c r="E22">
        <f>_xlfn.XLOOKUP(B22,'Giro d’Italia'!A:A,'Giro d’Italia'!B:B)</f>
        <v>4392</v>
      </c>
      <c r="F22">
        <f>_xlfn.XLOOKUP(B22,'Tour of Britain Women'!B:B,'Tour of Britain Women'!D:D)</f>
        <v>2103</v>
      </c>
      <c r="G22" s="2">
        <f>ROUND(0.9*'Giro d''Italia Women'!$D$15,0)</f>
        <v>1013</v>
      </c>
    </row>
    <row r="24" spans="1:7" x14ac:dyDescent="0.35">
      <c r="B24" s="2"/>
      <c r="C24" t="s">
        <v>30</v>
      </c>
    </row>
  </sheetData>
  <sortState xmlns:xlrd2="http://schemas.microsoft.com/office/spreadsheetml/2017/richdata2" ref="B2:G22">
    <sortCondition descending="1" ref="C2:C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3054-372F-45CA-9EE4-93013EE64AA7}">
  <dimension ref="A2:B15"/>
  <sheetViews>
    <sheetView showGridLines="0" workbookViewId="0">
      <selection activeCell="A2" sqref="A2"/>
    </sheetView>
  </sheetViews>
  <sheetFormatPr defaultRowHeight="14.5" x14ac:dyDescent="0.35"/>
  <cols>
    <col min="1" max="1" width="12.54296875" bestFit="1" customWidth="1"/>
    <col min="2" max="2" width="16.7265625" bestFit="1" customWidth="1"/>
    <col min="3" max="3" width="10" bestFit="1" customWidth="1"/>
  </cols>
  <sheetData>
    <row r="2" spans="1:2" x14ac:dyDescent="0.35">
      <c r="A2" t="s">
        <v>41</v>
      </c>
      <c r="B2">
        <v>3672</v>
      </c>
    </row>
    <row r="3" spans="1:2" x14ac:dyDescent="0.35">
      <c r="A3" t="s">
        <v>33</v>
      </c>
      <c r="B3">
        <v>3195</v>
      </c>
    </row>
    <row r="4" spans="1:2" x14ac:dyDescent="0.35">
      <c r="A4" t="s">
        <v>17</v>
      </c>
      <c r="B4">
        <v>2867</v>
      </c>
    </row>
    <row r="5" spans="1:2" x14ac:dyDescent="0.35">
      <c r="A5" t="s">
        <v>0</v>
      </c>
      <c r="B5">
        <v>2715</v>
      </c>
    </row>
    <row r="6" spans="1:2" x14ac:dyDescent="0.35">
      <c r="A6" t="s">
        <v>1</v>
      </c>
      <c r="B6">
        <v>2709</v>
      </c>
    </row>
    <row r="7" spans="1:2" x14ac:dyDescent="0.35">
      <c r="A7" t="s">
        <v>2</v>
      </c>
      <c r="B7">
        <v>2328</v>
      </c>
    </row>
    <row r="8" spans="1:2" x14ac:dyDescent="0.35">
      <c r="A8" t="s">
        <v>3</v>
      </c>
      <c r="B8">
        <v>2291</v>
      </c>
    </row>
    <row r="9" spans="1:2" x14ac:dyDescent="0.35">
      <c r="A9" t="s">
        <v>4</v>
      </c>
      <c r="B9">
        <v>2177</v>
      </c>
    </row>
    <row r="10" spans="1:2" x14ac:dyDescent="0.35">
      <c r="A10" t="s">
        <v>5</v>
      </c>
      <c r="B10">
        <v>2104</v>
      </c>
    </row>
    <row r="11" spans="1:2" x14ac:dyDescent="0.35">
      <c r="A11" t="s">
        <v>6</v>
      </c>
      <c r="B11">
        <v>2045</v>
      </c>
    </row>
    <row r="12" spans="1:2" x14ac:dyDescent="0.35">
      <c r="A12" t="s">
        <v>7</v>
      </c>
      <c r="B12">
        <v>2003</v>
      </c>
    </row>
    <row r="13" spans="1:2" x14ac:dyDescent="0.35">
      <c r="A13" t="s">
        <v>8</v>
      </c>
      <c r="B13">
        <v>1953</v>
      </c>
    </row>
    <row r="14" spans="1:2" x14ac:dyDescent="0.35">
      <c r="A14" t="s">
        <v>9</v>
      </c>
      <c r="B14">
        <v>1701</v>
      </c>
    </row>
    <row r="15" spans="1:2" x14ac:dyDescent="0.35">
      <c r="A15" t="s">
        <v>11</v>
      </c>
      <c r="B15">
        <v>1303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50B6-CDF0-42FD-A5D8-64B648C08420}">
  <dimension ref="A2:B22"/>
  <sheetViews>
    <sheetView showGridLines="0" workbookViewId="0">
      <selection activeCell="E17" sqref="E17"/>
    </sheetView>
  </sheetViews>
  <sheetFormatPr defaultRowHeight="14.5" x14ac:dyDescent="0.35"/>
  <cols>
    <col min="1" max="1" width="14.54296875" bestFit="1" customWidth="1"/>
  </cols>
  <sheetData>
    <row r="2" spans="1:2" x14ac:dyDescent="0.35">
      <c r="A2" t="s">
        <v>11</v>
      </c>
      <c r="B2">
        <v>9214</v>
      </c>
    </row>
    <row r="3" spans="1:2" x14ac:dyDescent="0.35">
      <c r="A3" t="s">
        <v>4</v>
      </c>
      <c r="B3">
        <v>8116</v>
      </c>
    </row>
    <row r="4" spans="1:2" x14ac:dyDescent="0.35">
      <c r="A4" t="s">
        <v>5</v>
      </c>
      <c r="B4">
        <v>7746</v>
      </c>
    </row>
    <row r="5" spans="1:2" x14ac:dyDescent="0.35">
      <c r="A5" t="s">
        <v>13</v>
      </c>
      <c r="B5">
        <v>7606</v>
      </c>
    </row>
    <row r="6" spans="1:2" x14ac:dyDescent="0.35">
      <c r="A6" t="s">
        <v>14</v>
      </c>
      <c r="B6">
        <v>7553</v>
      </c>
    </row>
    <row r="7" spans="1:2" x14ac:dyDescent="0.35">
      <c r="A7" t="s">
        <v>7</v>
      </c>
      <c r="B7">
        <v>7343</v>
      </c>
    </row>
    <row r="8" spans="1:2" x14ac:dyDescent="0.35">
      <c r="A8" t="s">
        <v>15</v>
      </c>
      <c r="B8">
        <v>7258</v>
      </c>
    </row>
    <row r="9" spans="1:2" x14ac:dyDescent="0.35">
      <c r="A9" t="s">
        <v>2</v>
      </c>
      <c r="B9">
        <v>6902</v>
      </c>
    </row>
    <row r="10" spans="1:2" x14ac:dyDescent="0.35">
      <c r="A10" t="s">
        <v>16</v>
      </c>
      <c r="B10">
        <v>6774</v>
      </c>
    </row>
    <row r="11" spans="1:2" x14ac:dyDescent="0.35">
      <c r="A11" t="s">
        <v>41</v>
      </c>
      <c r="B11">
        <v>6700</v>
      </c>
    </row>
    <row r="12" spans="1:2" x14ac:dyDescent="0.35">
      <c r="A12" t="s">
        <v>17</v>
      </c>
      <c r="B12">
        <v>6450</v>
      </c>
    </row>
    <row r="13" spans="1:2" x14ac:dyDescent="0.35">
      <c r="A13" t="s">
        <v>9</v>
      </c>
      <c r="B13">
        <v>6388</v>
      </c>
    </row>
    <row r="14" spans="1:2" x14ac:dyDescent="0.35">
      <c r="A14" t="s">
        <v>1</v>
      </c>
      <c r="B14">
        <v>6352</v>
      </c>
    </row>
    <row r="15" spans="1:2" x14ac:dyDescent="0.35">
      <c r="A15" t="s">
        <v>0</v>
      </c>
      <c r="B15">
        <v>6302</v>
      </c>
    </row>
    <row r="16" spans="1:2" x14ac:dyDescent="0.35">
      <c r="A16" t="s">
        <v>6</v>
      </c>
      <c r="B16">
        <v>5898</v>
      </c>
    </row>
    <row r="17" spans="1:2" x14ac:dyDescent="0.35">
      <c r="A17" t="s">
        <v>33</v>
      </c>
      <c r="B17">
        <v>5660</v>
      </c>
    </row>
    <row r="18" spans="1:2" x14ac:dyDescent="0.35">
      <c r="A18" t="s">
        <v>18</v>
      </c>
      <c r="B18">
        <v>5493</v>
      </c>
    </row>
    <row r="19" spans="1:2" x14ac:dyDescent="0.35">
      <c r="A19" t="s">
        <v>19</v>
      </c>
      <c r="B19">
        <v>5268</v>
      </c>
    </row>
    <row r="20" spans="1:2" x14ac:dyDescent="0.35">
      <c r="A20" t="s">
        <v>20</v>
      </c>
      <c r="B20">
        <v>5184</v>
      </c>
    </row>
    <row r="21" spans="1:2" x14ac:dyDescent="0.35">
      <c r="A21" t="s">
        <v>21</v>
      </c>
      <c r="B21">
        <v>4446</v>
      </c>
    </row>
    <row r="22" spans="1:2" x14ac:dyDescent="0.35">
      <c r="A22" t="s">
        <v>22</v>
      </c>
      <c r="B22">
        <v>4392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12201-83DD-4E39-B3C8-C95475451878}">
  <dimension ref="A2:D16"/>
  <sheetViews>
    <sheetView showGridLines="0" workbookViewId="0">
      <selection activeCell="F18" sqref="F18"/>
    </sheetView>
  </sheetViews>
  <sheetFormatPr defaultRowHeight="14.5" x14ac:dyDescent="0.35"/>
  <cols>
    <col min="1" max="1" width="2.81640625" bestFit="1" customWidth="1"/>
    <col min="2" max="2" width="14.453125" bestFit="1" customWidth="1"/>
    <col min="3" max="3" width="35.90625" bestFit="1" customWidth="1"/>
    <col min="4" max="4" width="4.81640625" bestFit="1" customWidth="1"/>
    <col min="5" max="5" width="14.453125" bestFit="1" customWidth="1"/>
  </cols>
  <sheetData>
    <row r="2" spans="1:4" x14ac:dyDescent="0.35">
      <c r="A2">
        <v>1</v>
      </c>
      <c r="B2" t="s">
        <v>19</v>
      </c>
      <c r="C2" t="s">
        <v>31</v>
      </c>
      <c r="D2">
        <v>2319</v>
      </c>
    </row>
    <row r="3" spans="1:4" x14ac:dyDescent="0.35">
      <c r="A3">
        <v>2</v>
      </c>
      <c r="B3" t="s">
        <v>33</v>
      </c>
      <c r="C3" t="s">
        <v>32</v>
      </c>
      <c r="D3">
        <v>2185</v>
      </c>
    </row>
    <row r="4" spans="1:4" x14ac:dyDescent="0.35">
      <c r="A4">
        <v>3</v>
      </c>
      <c r="B4" t="s">
        <v>8</v>
      </c>
      <c r="C4" t="s">
        <v>34</v>
      </c>
      <c r="D4">
        <v>2179</v>
      </c>
    </row>
    <row r="5" spans="1:4" x14ac:dyDescent="0.35">
      <c r="A5">
        <v>4</v>
      </c>
      <c r="B5" t="s">
        <v>11</v>
      </c>
      <c r="C5" t="s">
        <v>35</v>
      </c>
      <c r="D5">
        <v>2146</v>
      </c>
    </row>
    <row r="6" spans="1:4" x14ac:dyDescent="0.35">
      <c r="A6">
        <v>5</v>
      </c>
      <c r="B6" t="s">
        <v>0</v>
      </c>
      <c r="C6" t="s">
        <v>36</v>
      </c>
      <c r="D6">
        <v>2119</v>
      </c>
    </row>
    <row r="7" spans="1:4" x14ac:dyDescent="0.35">
      <c r="A7">
        <v>6</v>
      </c>
      <c r="B7" t="s">
        <v>13</v>
      </c>
      <c r="C7" t="s">
        <v>37</v>
      </c>
      <c r="D7">
        <v>2116</v>
      </c>
    </row>
    <row r="8" spans="1:4" x14ac:dyDescent="0.35">
      <c r="A8">
        <v>7</v>
      </c>
      <c r="B8" t="s">
        <v>22</v>
      </c>
      <c r="C8" t="s">
        <v>38</v>
      </c>
      <c r="D8">
        <v>2103</v>
      </c>
    </row>
    <row r="9" spans="1:4" x14ac:dyDescent="0.35">
      <c r="A9">
        <v>8</v>
      </c>
      <c r="B9" t="s">
        <v>7</v>
      </c>
      <c r="C9" t="s">
        <v>39</v>
      </c>
      <c r="D9">
        <v>2082</v>
      </c>
    </row>
    <row r="10" spans="1:4" x14ac:dyDescent="0.35">
      <c r="A10">
        <v>9</v>
      </c>
      <c r="B10" t="s">
        <v>41</v>
      </c>
      <c r="C10" t="s">
        <v>40</v>
      </c>
      <c r="D10">
        <v>2022</v>
      </c>
    </row>
    <row r="11" spans="1:4" x14ac:dyDescent="0.35">
      <c r="A11">
        <v>10</v>
      </c>
      <c r="B11" t="s">
        <v>5</v>
      </c>
      <c r="C11" t="s">
        <v>42</v>
      </c>
      <c r="D11">
        <v>1919</v>
      </c>
    </row>
    <row r="12" spans="1:4" x14ac:dyDescent="0.35">
      <c r="A12">
        <v>11</v>
      </c>
      <c r="B12" t="s">
        <v>20</v>
      </c>
      <c r="C12" t="s">
        <v>43</v>
      </c>
      <c r="D12">
        <v>1881</v>
      </c>
    </row>
    <row r="13" spans="1:4" x14ac:dyDescent="0.35">
      <c r="A13">
        <v>12</v>
      </c>
      <c r="B13" t="s">
        <v>4</v>
      </c>
      <c r="C13" t="s">
        <v>44</v>
      </c>
      <c r="D13">
        <v>1719</v>
      </c>
    </row>
    <row r="14" spans="1:4" x14ac:dyDescent="0.35">
      <c r="A14">
        <v>13</v>
      </c>
      <c r="B14" t="s">
        <v>2</v>
      </c>
      <c r="C14" t="s">
        <v>45</v>
      </c>
      <c r="D14">
        <v>1547</v>
      </c>
    </row>
    <row r="15" spans="1:4" x14ac:dyDescent="0.35">
      <c r="A15">
        <v>14</v>
      </c>
      <c r="B15" t="s">
        <v>21</v>
      </c>
      <c r="C15" t="s">
        <v>46</v>
      </c>
      <c r="D15">
        <v>1260</v>
      </c>
    </row>
    <row r="16" spans="1:4" x14ac:dyDescent="0.35">
      <c r="A16">
        <v>15</v>
      </c>
      <c r="B16" t="s">
        <v>17</v>
      </c>
      <c r="C16" t="s">
        <v>47</v>
      </c>
      <c r="D16">
        <v>976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4A4E6-D3C2-4B49-A09E-983A42E90745}">
  <dimension ref="A2:D15"/>
  <sheetViews>
    <sheetView workbookViewId="0">
      <selection activeCell="C20" sqref="C20"/>
    </sheetView>
  </sheetViews>
  <sheetFormatPr defaultRowHeight="14.5" x14ac:dyDescent="0.35"/>
  <cols>
    <col min="2" max="2" width="14.453125" bestFit="1" customWidth="1"/>
    <col min="3" max="3" width="34.90625" bestFit="1" customWidth="1"/>
  </cols>
  <sheetData>
    <row r="2" spans="1:4" x14ac:dyDescent="0.35">
      <c r="A2">
        <v>1</v>
      </c>
      <c r="B2" t="s">
        <v>0</v>
      </c>
      <c r="C2" t="s">
        <v>36</v>
      </c>
      <c r="D2">
        <v>3380</v>
      </c>
    </row>
    <row r="3" spans="1:4" x14ac:dyDescent="0.35">
      <c r="A3">
        <v>2</v>
      </c>
      <c r="B3" t="s">
        <v>4</v>
      </c>
      <c r="C3" t="s">
        <v>48</v>
      </c>
      <c r="D3">
        <v>3339</v>
      </c>
    </row>
    <row r="4" spans="1:4" x14ac:dyDescent="0.35">
      <c r="A4">
        <v>3</v>
      </c>
      <c r="B4" t="s">
        <v>3</v>
      </c>
      <c r="C4" t="s">
        <v>49</v>
      </c>
      <c r="D4">
        <v>3145</v>
      </c>
    </row>
    <row r="5" spans="1:4" x14ac:dyDescent="0.35">
      <c r="A5">
        <v>4</v>
      </c>
      <c r="B5" t="s">
        <v>7</v>
      </c>
      <c r="C5" t="s">
        <v>50</v>
      </c>
      <c r="D5">
        <v>3018</v>
      </c>
    </row>
    <row r="6" spans="1:4" x14ac:dyDescent="0.35">
      <c r="A6">
        <v>5</v>
      </c>
      <c r="B6" t="s">
        <v>21</v>
      </c>
      <c r="C6" t="s">
        <v>51</v>
      </c>
      <c r="D6">
        <v>2712</v>
      </c>
    </row>
    <row r="7" spans="1:4" x14ac:dyDescent="0.35">
      <c r="A7">
        <v>6</v>
      </c>
      <c r="B7" t="s">
        <v>5</v>
      </c>
      <c r="C7" t="s">
        <v>52</v>
      </c>
      <c r="D7">
        <v>2628</v>
      </c>
    </row>
    <row r="8" spans="1:4" x14ac:dyDescent="0.35">
      <c r="A8">
        <v>7</v>
      </c>
      <c r="B8" t="s">
        <v>41</v>
      </c>
      <c r="C8" t="s">
        <v>53</v>
      </c>
      <c r="D8">
        <v>2617</v>
      </c>
    </row>
    <row r="9" spans="1:4" x14ac:dyDescent="0.35">
      <c r="A9">
        <v>8</v>
      </c>
      <c r="B9" t="s">
        <v>55</v>
      </c>
      <c r="C9" t="s">
        <v>54</v>
      </c>
      <c r="D9">
        <v>2542</v>
      </c>
    </row>
    <row r="10" spans="1:4" x14ac:dyDescent="0.35">
      <c r="A10">
        <v>9</v>
      </c>
      <c r="B10" t="s">
        <v>11</v>
      </c>
      <c r="C10" t="s">
        <v>35</v>
      </c>
      <c r="D10">
        <v>2443</v>
      </c>
    </row>
    <row r="11" spans="1:4" x14ac:dyDescent="0.35">
      <c r="A11">
        <v>10</v>
      </c>
      <c r="B11" t="s">
        <v>33</v>
      </c>
      <c r="C11" t="s">
        <v>32</v>
      </c>
      <c r="D11">
        <v>2293</v>
      </c>
    </row>
    <row r="12" spans="1:4" x14ac:dyDescent="0.35">
      <c r="A12">
        <v>11</v>
      </c>
      <c r="B12" t="s">
        <v>20</v>
      </c>
      <c r="C12" t="s">
        <v>43</v>
      </c>
      <c r="D12">
        <v>2021</v>
      </c>
    </row>
    <row r="13" spans="1:4" x14ac:dyDescent="0.35">
      <c r="A13">
        <v>12</v>
      </c>
      <c r="B13" t="s">
        <v>1</v>
      </c>
      <c r="C13" t="s">
        <v>56</v>
      </c>
      <c r="D13">
        <v>1896</v>
      </c>
    </row>
    <row r="14" spans="1:4" x14ac:dyDescent="0.35">
      <c r="A14">
        <v>13</v>
      </c>
      <c r="B14" t="s">
        <v>2</v>
      </c>
      <c r="C14" t="s">
        <v>45</v>
      </c>
      <c r="D14">
        <v>1752</v>
      </c>
    </row>
    <row r="15" spans="1:4" x14ac:dyDescent="0.35">
      <c r="A15">
        <v>14</v>
      </c>
      <c r="B15" t="s">
        <v>17</v>
      </c>
      <c r="C15" t="s">
        <v>47</v>
      </c>
      <c r="D15">
        <v>1126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</vt:lpstr>
      <vt:lpstr>La Vuelta Femenina</vt:lpstr>
      <vt:lpstr>Giro d’Italia</vt:lpstr>
      <vt:lpstr>Tour of Britain Women</vt:lpstr>
      <vt:lpstr>Giro d'Italia 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Killworth</dc:creator>
  <cp:lastModifiedBy>Adrian Killworth</cp:lastModifiedBy>
  <dcterms:created xsi:type="dcterms:W3CDTF">2025-06-01T21:49:30Z</dcterms:created>
  <dcterms:modified xsi:type="dcterms:W3CDTF">2025-07-24T20:31:28Z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